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data" sheetId="1" r:id="rId3"/>
    <sheet state="visible" name="БАЗА" sheetId="2" r:id="rId4"/>
    <sheet state="hidden" name="Лист10" sheetId="3" r:id="rId5"/>
    <sheet state="visible" name="База(моб)" sheetId="4" r:id="rId6"/>
    <sheet state="visible" name="Запись" sheetId="5" r:id="rId7"/>
    <sheet state="visible" name="Схема" sheetId="6" r:id="rId8"/>
    <sheet state="visible" name="Справка" sheetId="7" r:id="rId9"/>
  </sheets>
  <definedNames/>
  <calcPr/>
</workbook>
</file>

<file path=xl/sharedStrings.xml><?xml version="1.0" encoding="utf-8"?>
<sst xmlns="http://schemas.openxmlformats.org/spreadsheetml/2006/main" count="2073" uniqueCount="81">
  <si>
    <t>Calendar</t>
  </si>
  <si>
    <t>id</t>
  </si>
  <si>
    <t>nb</t>
  </si>
  <si>
    <t>Запись клиентов</t>
  </si>
  <si>
    <t>fg7l0us2s9djrbecc1kagmbk4c@group.calendar.google.com</t>
  </si>
  <si>
    <t>ok</t>
  </si>
  <si>
    <t>kanat81adilbekov@gmail.com</t>
  </si>
  <si>
    <t>ФИО</t>
  </si>
  <si>
    <t>Мобильный</t>
  </si>
  <si>
    <t>Дата рождения</t>
  </si>
  <si>
    <t>№ абонемента</t>
  </si>
  <si>
    <t>Количество процедур в абонементе</t>
  </si>
  <si>
    <t>Стоимость абонемента</t>
  </si>
  <si>
    <t>Инстаграм</t>
  </si>
  <si>
    <t>Аллергии</t>
  </si>
  <si>
    <t>Противопоказания</t>
  </si>
  <si>
    <t xml:space="preserve">Рост </t>
  </si>
  <si>
    <t xml:space="preserve">Вес </t>
  </si>
  <si>
    <t>Середина бедра</t>
  </si>
  <si>
    <t>Самое широкое место бедра</t>
  </si>
  <si>
    <t>Ягодицы по вертелу</t>
  </si>
  <si>
    <t>Живот по верху подвздошных костей</t>
  </si>
  <si>
    <t>Талия в самом узком месте</t>
  </si>
  <si>
    <t>По мечевидному отростку</t>
  </si>
  <si>
    <t>По подмышкам</t>
  </si>
  <si>
    <t>Середина плеча</t>
  </si>
  <si>
    <t>Рекомендованное количество воды в сутки</t>
  </si>
  <si>
    <t>Фактическое потребление воды</t>
  </si>
  <si>
    <t>Количество приемов пищи в день</t>
  </si>
  <si>
    <t>Физическая активность</t>
  </si>
  <si>
    <t>Род деятельности</t>
  </si>
  <si>
    <t>Проблемные зоны</t>
  </si>
  <si>
    <t>Желаемый результат</t>
  </si>
  <si>
    <t>Увеличить</t>
  </si>
  <si>
    <t>Фотографии</t>
  </si>
  <si>
    <t>Рекомендации</t>
  </si>
  <si>
    <t>Использует ли рекомендации</t>
  </si>
  <si>
    <t>Комментарии</t>
  </si>
  <si>
    <t>До</t>
  </si>
  <si>
    <t>После 5-го</t>
  </si>
  <si>
    <t>Конец курса</t>
  </si>
  <si>
    <t>Васикина Анна Дмитриевна</t>
  </si>
  <si>
    <t>http://instagram.com/shkolammru</t>
  </si>
  <si>
    <t>кошка</t>
  </si>
  <si>
    <t>высокое давление</t>
  </si>
  <si>
    <t>нет</t>
  </si>
  <si>
    <t>менеджер по продажам</t>
  </si>
  <si>
    <t>ягодицы, живот</t>
  </si>
  <si>
    <t>Похудеть в талии и ляшках</t>
  </si>
  <si>
    <t>Ходить в спортзал 2 раза в неделю, увеличить объем воды</t>
  </si>
  <si>
    <t>Воду пить начала, спортзал прогуливает</t>
  </si>
  <si>
    <t>может приодить по вечерам</t>
  </si>
  <si>
    <t>Запись</t>
  </si>
  <si>
    <t>Осталось процедур</t>
  </si>
  <si>
    <t>Дней от последнего посещения</t>
  </si>
  <si>
    <t>Мастер</t>
  </si>
  <si>
    <t>Замеры</t>
  </si>
  <si>
    <t>Форма оплаты</t>
  </si>
  <si>
    <t>Процедура</t>
  </si>
  <si>
    <t>Отметка</t>
  </si>
  <si>
    <t>Дата</t>
  </si>
  <si>
    <t>Начало</t>
  </si>
  <si>
    <t>Конец</t>
  </si>
  <si>
    <t>Талия</t>
  </si>
  <si>
    <t>Рука</t>
  </si>
  <si>
    <t>Грудь</t>
  </si>
  <si>
    <t>пришел</t>
  </si>
  <si>
    <t/>
  </si>
  <si>
    <t>13:15</t>
  </si>
  <si>
    <t>федоров</t>
  </si>
  <si>
    <t>нал</t>
  </si>
  <si>
    <t>антицеллюлитный</t>
  </si>
  <si>
    <t>Время</t>
  </si>
  <si>
    <t>Процедуры</t>
  </si>
  <si>
    <t>петров</t>
  </si>
  <si>
    <t>лимфодренажный</t>
  </si>
  <si>
    <t>не пришел</t>
  </si>
  <si>
    <t>безнал</t>
  </si>
  <si>
    <t>иванов</t>
  </si>
  <si>
    <t>классический</t>
  </si>
  <si>
    <t>отмена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</si>
</sst>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.MM.yyyy"/>
    <numFmt numFmtId="165" formatCode="dd.mm.yyyy"/>
    <numFmt numFmtId="166" formatCode="#,##0.00 литр"/>
    <numFmt numFmtId="167" formatCode="d-m"/>
    <numFmt numFmtId="168" formatCode="hh&quot;:&quot;mm"/>
  </numFmts>
  <fonts count="14">
    <font>
      <sz val="10.0"/>
      <color rgb="FF000000"/>
      <name val="Arial"/>
    </font>
    <font/>
    <font>
      <b/>
    </font>
    <font>
      <b/>
      <color rgb="FF000000"/>
    </font>
    <font>
      <b/>
      <color rgb="FFFFFFFF"/>
    </font>
    <font>
      <b/>
      <name val="Arial"/>
    </font>
    <font>
      <b/>
      <u/>
      <color rgb="FFFFFFFF"/>
    </font>
    <font>
      <sz val="10.0"/>
      <color rgb="FFFFFFFF"/>
      <name val="Arial"/>
    </font>
    <font>
      <u/>
      <color rgb="FF0000FF"/>
    </font>
    <font>
      <name val="Arial"/>
    </font>
    <font>
      <color rgb="FF000000"/>
    </font>
    <font>
      <u/>
      <color rgb="FF3C78D8"/>
    </font>
    <font>
      <u/>
      <color rgb="FF0000FF"/>
    </font>
    <font>
      <sz val="11.0"/>
      <color rgb="FF000000"/>
      <name val="Arial"/>
    </font>
  </fonts>
  <fills count="17">
    <fill>
      <patternFill patternType="none"/>
    </fill>
    <fill>
      <patternFill patternType="lightGray"/>
    </fill>
    <fill>
      <patternFill patternType="solid">
        <fgColor rgb="FFDC2127"/>
        <bgColor rgb="FFDC2127"/>
      </patternFill>
    </fill>
    <fill>
      <patternFill patternType="solid">
        <fgColor rgb="FFA4BDFC"/>
        <bgColor rgb="FFA4BDFC"/>
      </patternFill>
    </fill>
    <fill>
      <patternFill patternType="solid">
        <fgColor rgb="FF7AE7BF"/>
        <bgColor rgb="FF7AE7BF"/>
      </patternFill>
    </fill>
    <fill>
      <patternFill patternType="solid">
        <fgColor rgb="FFDBADFF"/>
        <bgColor rgb="FFDBADFF"/>
      </patternFill>
    </fill>
    <fill>
      <patternFill patternType="solid">
        <fgColor rgb="FFFF887C"/>
        <bgColor rgb="FFFF887C"/>
      </patternFill>
    </fill>
    <fill>
      <patternFill patternType="solid">
        <fgColor rgb="FFFBD75B"/>
        <bgColor rgb="FFFBD75B"/>
      </patternFill>
    </fill>
    <fill>
      <patternFill patternType="solid">
        <fgColor rgb="FFFFB878"/>
        <bgColor rgb="FFFFB878"/>
      </patternFill>
    </fill>
    <fill>
      <patternFill patternType="solid">
        <fgColor rgb="FF46D6DB"/>
        <bgColor rgb="FF46D6DB"/>
      </patternFill>
    </fill>
    <fill>
      <patternFill patternType="solid">
        <fgColor rgb="FFE1E1E1"/>
        <bgColor rgb="FFE1E1E1"/>
      </patternFill>
    </fill>
    <fill>
      <patternFill patternType="solid">
        <fgColor rgb="FF5484ED"/>
        <bgColor rgb="FF5484ED"/>
      </patternFill>
    </fill>
    <fill>
      <patternFill patternType="solid">
        <fgColor rgb="FF51B749"/>
        <bgColor rgb="FF51B749"/>
      </patternFill>
    </fill>
    <fill>
      <patternFill patternType="solid">
        <fgColor rgb="FF1D4096"/>
        <bgColor rgb="FF1D4096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EAD1DC"/>
        <bgColor rgb="FFEAD1D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0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6" fontId="1" numFmtId="0" xfId="0" applyFill="1" applyFont="1"/>
    <xf borderId="0" fillId="7" fontId="1" numFmtId="0" xfId="0" applyFill="1" applyFont="1"/>
    <xf borderId="0" fillId="8" fontId="1" numFmtId="0" xfId="0" applyFill="1" applyFont="1"/>
    <xf borderId="0" fillId="9" fontId="1" numFmtId="0" xfId="0" applyFill="1" applyFont="1"/>
    <xf borderId="0" fillId="10" fontId="1" numFmtId="0" xfId="0" applyFill="1" applyFont="1"/>
    <xf borderId="0" fillId="11" fontId="1" numFmtId="0" xfId="0" applyFill="1" applyFont="1"/>
    <xf borderId="0" fillId="12" fontId="1" numFmtId="0" xfId="0" applyFill="1" applyFont="1"/>
    <xf borderId="0" fillId="2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13" fontId="3" numFmtId="0" xfId="0" applyAlignment="1" applyFill="1" applyFont="1">
      <alignment horizontal="left" readingOrder="0" shrinkToFit="0" vertical="center" wrapText="1"/>
    </xf>
    <xf borderId="0" fillId="13" fontId="4" numFmtId="0" xfId="0" applyAlignment="1" applyFont="1">
      <alignment horizontal="center" readingOrder="0" shrinkToFit="0" vertical="center" wrapText="1"/>
    </xf>
    <xf borderId="0" fillId="13" fontId="2" numFmtId="164" xfId="0" applyAlignment="1" applyFont="1" applyNumberFormat="1">
      <alignment horizontal="center" readingOrder="0" shrinkToFit="0" vertical="center" wrapText="1"/>
    </xf>
    <xf borderId="0" fillId="13" fontId="2" numFmtId="0" xfId="0" applyAlignment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wrapText="1"/>
    </xf>
    <xf borderId="0" fillId="14" fontId="3" numFmtId="0" xfId="0" applyAlignment="1" applyFill="1" applyFont="1">
      <alignment horizontal="center" readingOrder="0" shrinkToFit="0" vertical="center" wrapText="1"/>
    </xf>
    <xf borderId="0" fillId="14" fontId="2" numFmtId="0" xfId="0" applyAlignment="1" applyFont="1">
      <alignment horizontal="center" readingOrder="0" shrinkToFit="0" vertical="center" wrapText="1"/>
    </xf>
    <xf borderId="0" fillId="14" fontId="5" numFmtId="0" xfId="0" applyAlignment="1" applyFont="1">
      <alignment horizontal="center" readingOrder="0" shrinkToFit="0" vertical="center" wrapText="1"/>
    </xf>
    <xf borderId="0" fillId="13" fontId="6" numFmtId="0" xfId="0" applyAlignment="1" applyFont="1">
      <alignment horizontal="center" readingOrder="0" shrinkToFit="0" vertical="center" wrapText="1"/>
    </xf>
    <xf borderId="1" fillId="13" fontId="7" numFmtId="0" xfId="0" applyAlignment="1" applyBorder="1" applyFont="1">
      <alignment horizontal="left" readingOrder="0" shrinkToFit="0" textRotation="0" vertical="center" wrapText="1"/>
    </xf>
    <xf borderId="1" fillId="13" fontId="7" numFmtId="0" xfId="0" applyAlignment="1" applyBorder="1" applyFont="1">
      <alignment horizontal="center" readingOrder="0" shrinkToFit="0" textRotation="0" vertical="center" wrapText="1"/>
    </xf>
    <xf borderId="1" fillId="13" fontId="7" numFmtId="164" xfId="0" applyAlignment="1" applyBorder="1" applyFont="1" applyNumberFormat="1">
      <alignment horizontal="center" readingOrder="0" shrinkToFit="0" textRotation="0" vertical="center" wrapText="1"/>
    </xf>
    <xf borderId="2" fillId="13" fontId="7" numFmtId="0" xfId="0" applyAlignment="1" applyBorder="1" applyFont="1">
      <alignment horizontal="center" readingOrder="0" shrinkToFit="0" textRotation="0" vertical="center" wrapText="1"/>
    </xf>
    <xf borderId="3" fillId="0" fontId="1" numFmtId="0" xfId="0" applyBorder="1" applyFont="1"/>
    <xf borderId="4" fillId="0" fontId="1" numFmtId="0" xfId="0" applyBorder="1" applyFont="1"/>
    <xf borderId="5" fillId="0" fontId="1" numFmtId="0" xfId="0" applyBorder="1" applyFont="1"/>
    <xf borderId="5" fillId="13" fontId="7" numFmtId="0" xfId="0" applyAlignment="1" applyBorder="1" applyFont="1">
      <alignment horizontal="center" readingOrder="0" shrinkToFit="0" textRotation="0" vertical="center" wrapText="1"/>
    </xf>
    <xf borderId="6" fillId="13" fontId="7" numFmtId="0" xfId="0" applyAlignment="1" applyBorder="1" applyFont="1">
      <alignment horizontal="center" readingOrder="0" shrinkToFit="0" textRotation="0" vertical="center" wrapText="1"/>
    </xf>
    <xf borderId="6" fillId="14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6" fillId="0" fontId="1" numFmtId="165" xfId="0" applyAlignment="1" applyBorder="1" applyFont="1" applyNumberFormat="1">
      <alignment horizontal="center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0"/>
    </xf>
    <xf borderId="6" fillId="0" fontId="8" numFmtId="0" xfId="0" applyAlignment="1" applyBorder="1" applyFont="1">
      <alignment horizontal="center" readingOrder="0" shrinkToFit="0" vertical="center" wrapText="0"/>
    </xf>
    <xf borderId="5" fillId="14" fontId="9" numFmtId="0" xfId="0" applyAlignment="1" applyBorder="1" applyFont="1">
      <alignment horizontal="center" readingOrder="0" shrinkToFit="0" wrapText="1"/>
    </xf>
    <xf borderId="6" fillId="14" fontId="1" numFmtId="0" xfId="0" applyAlignment="1" applyBorder="1" applyFont="1">
      <alignment horizontal="center" readingOrder="0" shrinkToFit="0" vertical="center" wrapText="1"/>
    </xf>
    <xf borderId="6" fillId="14" fontId="1" numFmtId="166" xfId="0" applyAlignment="1" applyBorder="1" applyFont="1" applyNumberFormat="1">
      <alignment horizontal="center" readingOrder="0" shrinkToFit="0" vertical="center" wrapText="1"/>
    </xf>
    <xf borderId="6" fillId="14" fontId="1" numFmtId="167" xfId="0" applyAlignment="1" applyBorder="1" applyFont="1" applyNumberFormat="1">
      <alignment horizontal="center" readingOrder="0" shrinkToFit="0" vertical="center" wrapText="1"/>
    </xf>
    <xf borderId="6" fillId="14" fontId="10" numFmtId="0" xfId="0" applyAlignment="1" applyBorder="1" applyFont="1">
      <alignment horizontal="center" readingOrder="0" vertical="center"/>
    </xf>
    <xf borderId="6" fillId="14" fontId="1" numFmtId="49" xfId="0" applyAlignment="1" applyBorder="1" applyFont="1" applyNumberFormat="1">
      <alignment horizontal="center" shrinkToFit="0" vertical="center" wrapText="1"/>
    </xf>
    <xf borderId="6" fillId="0" fontId="2" numFmtId="0" xfId="0" applyAlignment="1" applyBorder="1" applyFont="1">
      <alignment horizontal="left" readingOrder="0" vertical="center"/>
    </xf>
    <xf borderId="6" fillId="0" fontId="1" numFmtId="0" xfId="0" applyAlignment="1" applyBorder="1" applyFont="1">
      <alignment horizontal="center" readingOrder="0" vertical="center"/>
    </xf>
    <xf borderId="6" fillId="0" fontId="1" numFmtId="165" xfId="0" applyAlignment="1" applyBorder="1" applyFont="1" applyNumberFormat="1">
      <alignment horizontal="center" readingOrder="0" vertical="center"/>
    </xf>
    <xf borderId="6" fillId="0" fontId="1" numFmtId="0" xfId="0" applyAlignment="1" applyBorder="1" applyFont="1">
      <alignment horizontal="left" readingOrder="0" vertical="center"/>
    </xf>
    <xf borderId="5" fillId="0" fontId="9" numFmtId="0" xfId="0" applyAlignment="1" applyBorder="1" applyFont="1">
      <alignment horizontal="center"/>
    </xf>
    <xf borderId="6" fillId="14" fontId="1" numFmtId="4" xfId="0" applyAlignment="1" applyBorder="1" applyFont="1" applyNumberFormat="1">
      <alignment horizontal="center" readingOrder="0" vertical="center"/>
    </xf>
    <xf borderId="6" fillId="14" fontId="1" numFmtId="0" xfId="0" applyAlignment="1" applyBorder="1" applyFont="1">
      <alignment horizontal="center" vertical="center"/>
    </xf>
    <xf borderId="6" fillId="0" fontId="9" numFmtId="0" xfId="0" applyAlignment="1" applyBorder="1" applyFont="1">
      <alignment horizontal="center"/>
    </xf>
    <xf borderId="5" fillId="0" fontId="9" numFmtId="0" xfId="0" applyAlignment="1" applyBorder="1" applyFont="1">
      <alignment horizontal="center"/>
    </xf>
    <xf borderId="6" fillId="0" fontId="1" numFmtId="0" xfId="0" applyBorder="1" applyFont="1"/>
    <xf borderId="6" fillId="14" fontId="1" numFmtId="167" xfId="0" applyAlignment="1" applyBorder="1" applyFont="1" applyNumberFormat="1">
      <alignment horizontal="center" readingOrder="0" vertical="center"/>
    </xf>
    <xf borderId="6" fillId="14" fontId="1" numFmtId="0" xfId="0" applyAlignment="1" applyBorder="1" applyFont="1">
      <alignment horizontal="center" readingOrder="0" vertical="center"/>
    </xf>
    <xf borderId="6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left" vertical="center"/>
    </xf>
    <xf borderId="5" fillId="0" fontId="9" numFmtId="0" xfId="0" applyBorder="1" applyFont="1"/>
    <xf borderId="6" fillId="14" fontId="10" numFmtId="0" xfId="0" applyAlignment="1" applyBorder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0" fillId="0" fontId="9" numFmtId="0" xfId="0" applyFont="1"/>
    <xf borderId="0" fillId="14" fontId="1" numFmtId="0" xfId="0" applyAlignment="1" applyFont="1">
      <alignment horizontal="center" vertical="center"/>
    </xf>
    <xf borderId="0" fillId="14" fontId="10" numFmtId="0" xfId="0" applyAlignment="1" applyFont="1">
      <alignment horizontal="center" vertical="center"/>
    </xf>
    <xf borderId="2" fillId="15" fontId="1" numFmtId="0" xfId="0" applyAlignment="1" applyBorder="1" applyFill="1" applyFont="1">
      <alignment horizontal="center" readingOrder="0" shrinkToFit="0" vertical="center" wrapText="1"/>
    </xf>
    <xf borderId="6" fillId="0" fontId="1" numFmtId="0" xfId="0" applyAlignment="1" applyBorder="1" applyFont="1">
      <alignment shrinkToFit="0" wrapText="1"/>
    </xf>
    <xf borderId="6" fillId="0" fontId="1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readingOrder="0"/>
    </xf>
    <xf borderId="2" fillId="0" fontId="1" numFmtId="0" xfId="0" applyAlignment="1" applyBorder="1" applyFont="1">
      <alignment shrinkToFit="0" wrapText="1"/>
    </xf>
    <xf borderId="6" fillId="0" fontId="1" numFmtId="165" xfId="0" applyAlignment="1" applyBorder="1" applyFont="1" applyNumberFormat="1">
      <alignment readingOrder="0"/>
    </xf>
    <xf borderId="6" fillId="0" fontId="12" numFmtId="0" xfId="0" applyAlignment="1" applyBorder="1" applyFont="1">
      <alignment readingOrder="0"/>
    </xf>
    <xf borderId="6" fillId="0" fontId="1" numFmtId="166" xfId="0" applyAlignment="1" applyBorder="1" applyFont="1" applyNumberFormat="1">
      <alignment readingOrder="0"/>
    </xf>
    <xf borderId="6" fillId="0" fontId="1" numFmtId="167" xfId="0" applyAlignment="1" applyBorder="1" applyFont="1" applyNumberFormat="1">
      <alignment readingOrder="0"/>
    </xf>
    <xf borderId="1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readingOrder="0" shrinkToFit="0" wrapText="1"/>
    </xf>
    <xf borderId="6" fillId="0" fontId="1" numFmtId="49" xfId="0" applyAlignment="1" applyBorder="1" applyFont="1" applyNumberFormat="1">
      <alignment horizontal="center" vertical="center"/>
    </xf>
    <xf borderId="7" fillId="0" fontId="1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2" fillId="15" fontId="3" numFmtId="164" xfId="0" applyAlignment="1" applyBorder="1" applyFont="1" applyNumberFormat="1">
      <alignment horizontal="center" readingOrder="0" shrinkToFit="0" vertical="center" wrapText="1"/>
    </xf>
    <xf borderId="1" fillId="15" fontId="3" numFmtId="0" xfId="0" applyAlignment="1" applyBorder="1" applyFont="1">
      <alignment horizontal="center" readingOrder="0" shrinkToFit="0" vertical="center" wrapText="1"/>
    </xf>
    <xf borderId="1" fillId="15" fontId="2" numFmtId="0" xfId="0" applyAlignment="1" applyBorder="1" applyFont="1">
      <alignment horizontal="center" vertical="center"/>
    </xf>
    <xf borderId="1" fillId="15" fontId="2" numFmtId="0" xfId="0" applyAlignment="1" applyBorder="1" applyFont="1">
      <alignment horizontal="center" readingOrder="0" shrinkToFit="0" vertical="center" wrapText="1"/>
    </xf>
    <xf borderId="1" fillId="15" fontId="2" numFmtId="3" xfId="0" applyAlignment="1" applyBorder="1" applyFont="1" applyNumberFormat="1">
      <alignment horizontal="center" readingOrder="0" shrinkToFit="0" vertical="center" wrapText="1"/>
    </xf>
    <xf borderId="1" fillId="15" fontId="2" numFmtId="0" xfId="0" applyAlignment="1" applyBorder="1" applyFont="1">
      <alignment horizontal="center" readingOrder="0" vertical="center"/>
    </xf>
    <xf borderId="2" fillId="15" fontId="2" numFmtId="0" xfId="0" applyAlignment="1" applyBorder="1" applyFont="1">
      <alignment horizontal="center" readingOrder="0" vertical="center"/>
    </xf>
    <xf borderId="6" fillId="15" fontId="3" numFmtId="164" xfId="0" applyAlignment="1" applyBorder="1" applyFont="1" applyNumberFormat="1">
      <alignment horizontal="center" readingOrder="0" shrinkToFit="0" vertical="center" wrapText="1"/>
    </xf>
    <xf borderId="6" fillId="15" fontId="3" numFmtId="168" xfId="0" applyAlignment="1" applyBorder="1" applyFont="1" applyNumberFormat="1">
      <alignment horizontal="center" readingOrder="0" shrinkToFit="0" vertical="center" wrapText="1"/>
    </xf>
    <xf borderId="6" fillId="15" fontId="3" numFmtId="0" xfId="0" applyAlignment="1" applyBorder="1" applyFont="1">
      <alignment horizontal="center" readingOrder="0" shrinkToFit="0" vertical="center" wrapText="1"/>
    </xf>
    <xf borderId="5" fillId="15" fontId="2" numFmtId="0" xfId="0" applyAlignment="1" applyBorder="1" applyFont="1">
      <alignment horizontal="center" readingOrder="0" vertical="center"/>
    </xf>
    <xf borderId="6" fillId="15" fontId="2" numFmtId="0" xfId="0" applyAlignment="1" applyBorder="1" applyFont="1">
      <alignment horizontal="center" readingOrder="0" vertical="center"/>
    </xf>
    <xf borderId="6" fillId="14" fontId="1" numFmtId="164" xfId="0" applyAlignment="1" applyBorder="1" applyFont="1" applyNumberFormat="1">
      <alignment horizontal="center" readingOrder="0" vertical="center"/>
    </xf>
    <xf borderId="6" fillId="14" fontId="1" numFmtId="168" xfId="0" applyAlignment="1" applyBorder="1" applyFont="1" applyNumberFormat="1">
      <alignment horizontal="center" readingOrder="0" vertical="center"/>
    </xf>
    <xf borderId="6" fillId="14" fontId="1" numFmtId="168" xfId="0" applyAlignment="1" applyBorder="1" applyFont="1" applyNumberFormat="1">
      <alignment horizontal="center" vertical="center"/>
    </xf>
    <xf borderId="6" fillId="16" fontId="1" numFmtId="0" xfId="0" applyAlignment="1" applyBorder="1" applyFill="1" applyFont="1">
      <alignment horizontal="center" readingOrder="0" vertical="center"/>
    </xf>
    <xf borderId="6" fillId="16" fontId="1" numFmtId="0" xfId="0" applyAlignment="1" applyBorder="1" applyFont="1">
      <alignment horizontal="center" vertical="center"/>
    </xf>
    <xf borderId="6" fillId="16" fontId="1" numFmtId="3" xfId="0" applyAlignment="1" applyBorder="1" applyFont="1" applyNumberFormat="1">
      <alignment horizontal="center" readingOrder="0" vertical="center"/>
    </xf>
    <xf borderId="6" fillId="14" fontId="1" numFmtId="164" xfId="0" applyAlignment="1" applyBorder="1" applyFont="1" applyNumberFormat="1">
      <alignment horizontal="center" vertical="center"/>
    </xf>
    <xf borderId="0" fillId="0" fontId="1" numFmtId="164" xfId="0" applyFont="1" applyNumberFormat="1"/>
    <xf quotePrefix="1" borderId="0" fillId="14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15" fontId="2" numFmtId="0" xfId="0" applyAlignment="1" applyFont="1">
      <alignment horizontal="center" readingOrder="0" vertical="center"/>
    </xf>
    <xf borderId="0" fillId="15" fontId="2" numFmtId="0" xfId="0" applyAlignment="1" applyFont="1">
      <alignment horizontal="center" vertical="center"/>
    </xf>
    <xf borderId="0" fillId="0" fontId="1" numFmtId="168" xfId="0" applyAlignment="1" applyFont="1" applyNumberFormat="1">
      <alignment horizontal="center" readingOrder="0" vertical="center"/>
    </xf>
    <xf borderId="0" fillId="14" fontId="13" numFmtId="0" xfId="0" applyAlignment="1" applyFont="1">
      <alignment horizontal="center" readingOrder="0" vertical="center"/>
    </xf>
    <xf borderId="0" fillId="14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14" fontId="13" numFmtId="0" xfId="0" applyAlignment="1" applyFont="1">
      <alignment horizontal="center" readingOrder="0" vertical="center"/>
    </xf>
    <xf borderId="0" fillId="0" fontId="1" numFmtId="168" xfId="0" applyAlignment="1" applyFont="1" applyNumberFormat="1">
      <alignment horizontal="center" vertical="center"/>
    </xf>
  </cellXfs>
  <cellStyles count="1">
    <cellStyle xfId="0" name="Normal" builtinId="0"/>
  </cellStyles>
  <dxfs count="1"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.jpg"/><Relationship Id="rId3" Type="http://schemas.openxmlformats.org/officeDocument/2006/relationships/image" Target="../media/image2.jpg"/><Relationship Id="rId4" Type="http://schemas.openxmlformats.org/officeDocument/2006/relationships/image" Target="../media/image3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47625" cy="1905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4</xdr:row>
      <xdr:rowOff>0</xdr:rowOff>
    </xdr:from>
    <xdr:ext cx="333375" cy="4667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</xdr:row>
      <xdr:rowOff>0</xdr:rowOff>
    </xdr:from>
    <xdr:ext cx="333375" cy="46672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</xdr:row>
      <xdr:rowOff>0</xdr:rowOff>
    </xdr:from>
    <xdr:ext cx="352425" cy="466725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916150" cy="9744075"/>
    <xdr:pic>
      <xdr:nvPicPr>
        <xdr:cNvPr id="0" name="image5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instagram.com/shkolammru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sheetData>
    <row r="1">
      <c r="A1" s="1" t="s">
        <v>0</v>
      </c>
      <c r="B1" s="2" t="s">
        <v>1</v>
      </c>
      <c r="C1" s="3" t="s">
        <v>2</v>
      </c>
      <c r="D1" s="4">
        <v>2.0</v>
      </c>
      <c r="E1" s="5"/>
      <c r="F1" s="6">
        <f>COUNTA(FastCalendar!B1:FastCalendar!B600)</f>
        <v>1</v>
      </c>
      <c r="G1" s="7"/>
      <c r="H1" s="8"/>
      <c r="I1" s="9">
        <f>COUNTA(FastCalendar!A1:FastCalendar!A600)</f>
        <v>1</v>
      </c>
      <c r="J1" s="10">
        <f>COUNTIF(F2:F600,"ok")+2</f>
        <v>3</v>
      </c>
      <c r="K1" s="11">
        <f>count(FastCalendar!C2:FastCalendar!C600)+1</f>
        <v>1</v>
      </c>
      <c r="L1" s="12"/>
    </row>
    <row r="2">
      <c r="A2" s="13" t="s">
        <v>3</v>
      </c>
      <c r="B2" s="13" t="s">
        <v>4</v>
      </c>
      <c r="F2" s="14" t="s">
        <v>5</v>
      </c>
      <c r="H2" t="str">
        <f>if(FastCalendar!A2="","",VLOOKUP(FastCalendar!A2,data!$A$2:$B$600,2))</f>
        <v>#REF!</v>
      </c>
      <c r="J2" t="str">
        <f t="shared" ref="J2:J600" si="1">if(FastCalendar!C2="","",FastCalendar!C2+FastCalendar!D2)</f>
        <v>#REF!</v>
      </c>
      <c r="K2" t="str">
        <f t="shared" ref="K2:K600" si="2">if(FastCalendar!C2="","",FastCalendar!C2+FastCalendar!E2)</f>
        <v>#REF!</v>
      </c>
    </row>
    <row r="3">
      <c r="A3" s="13" t="s">
        <v>6</v>
      </c>
      <c r="B3" s="13" t="s">
        <v>6</v>
      </c>
      <c r="H3" t="str">
        <f>if(FastCalendar!A3="","",VLOOKUP(FastCalendar!A3,data!$A$2:$B$600,2))</f>
        <v>#REF!</v>
      </c>
      <c r="J3" t="str">
        <f t="shared" si="1"/>
        <v>#REF!</v>
      </c>
      <c r="K3" t="str">
        <f t="shared" si="2"/>
        <v>#REF!</v>
      </c>
    </row>
    <row r="4">
      <c r="H4" t="str">
        <f>if(FastCalendar!A4="","",VLOOKUP(FastCalendar!A4,data!$A$2:$B$600,2))</f>
        <v>#REF!</v>
      </c>
      <c r="J4" t="str">
        <f t="shared" si="1"/>
        <v>#REF!</v>
      </c>
      <c r="K4" t="str">
        <f t="shared" si="2"/>
        <v>#REF!</v>
      </c>
    </row>
    <row r="5">
      <c r="H5" t="str">
        <f>if(FastCalendar!A5="","",VLOOKUP(FastCalendar!A5,data!$A$2:$B$600,2))</f>
        <v>#REF!</v>
      </c>
      <c r="J5" t="str">
        <f t="shared" si="1"/>
        <v>#REF!</v>
      </c>
      <c r="K5" t="str">
        <f t="shared" si="2"/>
        <v>#REF!</v>
      </c>
    </row>
    <row r="6">
      <c r="H6" t="str">
        <f>if(FastCalendar!A6="","",VLOOKUP(FastCalendar!A6,data!$A$2:$B$600,2))</f>
        <v>#REF!</v>
      </c>
      <c r="J6" t="str">
        <f t="shared" si="1"/>
        <v>#REF!</v>
      </c>
      <c r="K6" t="str">
        <f t="shared" si="2"/>
        <v>#REF!</v>
      </c>
    </row>
    <row r="7">
      <c r="H7" t="str">
        <f>if(FastCalendar!A7="","",VLOOKUP(FastCalendar!A7,data!$A$2:$B$600,2))</f>
        <v>#REF!</v>
      </c>
      <c r="J7" t="str">
        <f t="shared" si="1"/>
        <v>#REF!</v>
      </c>
      <c r="K7" t="str">
        <f t="shared" si="2"/>
        <v>#REF!</v>
      </c>
    </row>
    <row r="8">
      <c r="H8" t="str">
        <f>if(FastCalendar!A8="","",VLOOKUP(FastCalendar!A8,data!$A$2:$B$600,2))</f>
        <v>#REF!</v>
      </c>
      <c r="J8" t="str">
        <f t="shared" si="1"/>
        <v>#REF!</v>
      </c>
      <c r="K8" t="str">
        <f t="shared" si="2"/>
        <v>#REF!</v>
      </c>
    </row>
    <row r="9">
      <c r="H9" t="str">
        <f>if(FastCalendar!A9="","",VLOOKUP(FastCalendar!A9,data!$A$2:$B$600,2))</f>
        <v>#REF!</v>
      </c>
      <c r="J9" t="str">
        <f t="shared" si="1"/>
        <v>#REF!</v>
      </c>
      <c r="K9" t="str">
        <f t="shared" si="2"/>
        <v>#REF!</v>
      </c>
    </row>
    <row r="10">
      <c r="H10" t="str">
        <f>if(FastCalendar!A10="","",VLOOKUP(FastCalendar!A10,data!$A$2:$B$600,2))</f>
        <v>#REF!</v>
      </c>
      <c r="J10" t="str">
        <f t="shared" si="1"/>
        <v>#REF!</v>
      </c>
      <c r="K10" t="str">
        <f t="shared" si="2"/>
        <v>#REF!</v>
      </c>
    </row>
    <row r="11">
      <c r="H11" t="str">
        <f>if(FastCalendar!A11="","",VLOOKUP(FastCalendar!A11,data!$A$2:$B$600,2))</f>
        <v>#REF!</v>
      </c>
      <c r="J11" t="str">
        <f t="shared" si="1"/>
        <v>#REF!</v>
      </c>
      <c r="K11" t="str">
        <f t="shared" si="2"/>
        <v>#REF!</v>
      </c>
    </row>
    <row r="12">
      <c r="H12" t="str">
        <f>if(FastCalendar!A12="","",VLOOKUP(FastCalendar!A12,data!$A$2:$B$600,2))</f>
        <v>#REF!</v>
      </c>
      <c r="J12" t="str">
        <f t="shared" si="1"/>
        <v>#REF!</v>
      </c>
      <c r="K12" t="str">
        <f t="shared" si="2"/>
        <v>#REF!</v>
      </c>
    </row>
    <row r="13">
      <c r="H13" t="str">
        <f>if(FastCalendar!A13="","",VLOOKUP(FastCalendar!A13,data!$A$2:$B$600,2))</f>
        <v>#REF!</v>
      </c>
      <c r="J13" t="str">
        <f t="shared" si="1"/>
        <v>#REF!</v>
      </c>
      <c r="K13" t="str">
        <f t="shared" si="2"/>
        <v>#REF!</v>
      </c>
    </row>
    <row r="14">
      <c r="H14" t="str">
        <f>if(FastCalendar!A14="","",VLOOKUP(FastCalendar!A14,data!$A$2:$B$600,2))</f>
        <v>#REF!</v>
      </c>
      <c r="J14" t="str">
        <f t="shared" si="1"/>
        <v>#REF!</v>
      </c>
      <c r="K14" t="str">
        <f t="shared" si="2"/>
        <v>#REF!</v>
      </c>
    </row>
    <row r="15">
      <c r="H15" t="str">
        <f>if(FastCalendar!A15="","",VLOOKUP(FastCalendar!A15,data!$A$2:$B$600,2))</f>
        <v>#REF!</v>
      </c>
      <c r="J15" t="str">
        <f t="shared" si="1"/>
        <v>#REF!</v>
      </c>
      <c r="K15" t="str">
        <f t="shared" si="2"/>
        <v>#REF!</v>
      </c>
    </row>
    <row r="16">
      <c r="H16" t="str">
        <f>if(FastCalendar!A16="","",VLOOKUP(FastCalendar!A16,data!$A$2:$B$600,2))</f>
        <v>#REF!</v>
      </c>
      <c r="J16" t="str">
        <f t="shared" si="1"/>
        <v>#REF!</v>
      </c>
      <c r="K16" t="str">
        <f t="shared" si="2"/>
        <v>#REF!</v>
      </c>
    </row>
    <row r="17">
      <c r="H17" t="str">
        <f>if(FastCalendar!A17="","",VLOOKUP(FastCalendar!A17,data!$A$2:$B$600,2))</f>
        <v>#REF!</v>
      </c>
      <c r="J17" t="str">
        <f t="shared" si="1"/>
        <v>#REF!</v>
      </c>
      <c r="K17" t="str">
        <f t="shared" si="2"/>
        <v>#REF!</v>
      </c>
    </row>
    <row r="18">
      <c r="H18" t="str">
        <f>if(FastCalendar!A18="","",VLOOKUP(FastCalendar!A18,data!$A$2:$B$600,2))</f>
        <v>#REF!</v>
      </c>
      <c r="J18" t="str">
        <f t="shared" si="1"/>
        <v>#REF!</v>
      </c>
      <c r="K18" t="str">
        <f t="shared" si="2"/>
        <v>#REF!</v>
      </c>
    </row>
    <row r="19">
      <c r="H19" t="str">
        <f>if(FastCalendar!A19="","",VLOOKUP(FastCalendar!A19,data!$A$2:$B$600,2))</f>
        <v>#REF!</v>
      </c>
      <c r="J19" t="str">
        <f t="shared" si="1"/>
        <v>#REF!</v>
      </c>
      <c r="K19" t="str">
        <f t="shared" si="2"/>
        <v>#REF!</v>
      </c>
    </row>
    <row r="20">
      <c r="H20" t="str">
        <f>if(FastCalendar!A20="","",VLOOKUP(FastCalendar!A20,data!$A$2:$B$600,2))</f>
        <v>#REF!</v>
      </c>
      <c r="J20" t="str">
        <f t="shared" si="1"/>
        <v>#REF!</v>
      </c>
      <c r="K20" t="str">
        <f t="shared" si="2"/>
        <v>#REF!</v>
      </c>
    </row>
    <row r="21">
      <c r="H21" t="str">
        <f>if(FastCalendar!A21="","",VLOOKUP(FastCalendar!A21,data!$A$2:$B$600,2))</f>
        <v>#REF!</v>
      </c>
      <c r="J21" t="str">
        <f t="shared" si="1"/>
        <v>#REF!</v>
      </c>
      <c r="K21" t="str">
        <f t="shared" si="2"/>
        <v>#REF!</v>
      </c>
    </row>
    <row r="22">
      <c r="H22" t="str">
        <f>if(FastCalendar!A22="","",VLOOKUP(FastCalendar!A22,data!$A$2:$B$600,2))</f>
        <v>#REF!</v>
      </c>
      <c r="J22" t="str">
        <f t="shared" si="1"/>
        <v>#REF!</v>
      </c>
      <c r="K22" t="str">
        <f t="shared" si="2"/>
        <v>#REF!</v>
      </c>
    </row>
    <row r="23">
      <c r="H23" t="str">
        <f>if(FastCalendar!A23="","",VLOOKUP(FastCalendar!A23,data!$A$2:$B$600,2))</f>
        <v>#REF!</v>
      </c>
      <c r="J23" t="str">
        <f t="shared" si="1"/>
        <v>#REF!</v>
      </c>
      <c r="K23" t="str">
        <f t="shared" si="2"/>
        <v>#REF!</v>
      </c>
    </row>
    <row r="24">
      <c r="H24" t="str">
        <f>if(FastCalendar!A24="","",VLOOKUP(FastCalendar!A24,data!$A$2:$B$600,2))</f>
        <v>#REF!</v>
      </c>
      <c r="J24" t="str">
        <f t="shared" si="1"/>
        <v>#REF!</v>
      </c>
      <c r="K24" t="str">
        <f t="shared" si="2"/>
        <v>#REF!</v>
      </c>
    </row>
    <row r="25">
      <c r="H25" t="str">
        <f>if(FastCalendar!A25="","",VLOOKUP(FastCalendar!A25,data!$A$2:$B$600,2))</f>
        <v>#REF!</v>
      </c>
      <c r="J25" t="str">
        <f t="shared" si="1"/>
        <v>#REF!</v>
      </c>
      <c r="K25" t="str">
        <f t="shared" si="2"/>
        <v>#REF!</v>
      </c>
    </row>
    <row r="26">
      <c r="H26" t="str">
        <f>if(FastCalendar!A26="","",VLOOKUP(FastCalendar!A26,data!$A$2:$B$600,2))</f>
        <v>#REF!</v>
      </c>
      <c r="J26" t="str">
        <f t="shared" si="1"/>
        <v>#REF!</v>
      </c>
      <c r="K26" t="str">
        <f t="shared" si="2"/>
        <v>#REF!</v>
      </c>
    </row>
    <row r="27">
      <c r="H27" t="str">
        <f>if(FastCalendar!A27="","",VLOOKUP(FastCalendar!A27,data!$A$2:$B$600,2))</f>
        <v>#REF!</v>
      </c>
      <c r="J27" t="str">
        <f t="shared" si="1"/>
        <v>#REF!</v>
      </c>
      <c r="K27" t="str">
        <f t="shared" si="2"/>
        <v>#REF!</v>
      </c>
    </row>
    <row r="28">
      <c r="H28" t="str">
        <f>if(FastCalendar!A28="","",VLOOKUP(FastCalendar!A28,data!$A$2:$B$600,2))</f>
        <v>#REF!</v>
      </c>
      <c r="J28" t="str">
        <f t="shared" si="1"/>
        <v>#REF!</v>
      </c>
      <c r="K28" t="str">
        <f t="shared" si="2"/>
        <v>#REF!</v>
      </c>
    </row>
    <row r="29">
      <c r="H29" t="str">
        <f>if(FastCalendar!A29="","",VLOOKUP(FastCalendar!A29,data!$A$2:$B$600,2))</f>
        <v>#REF!</v>
      </c>
      <c r="J29" t="str">
        <f t="shared" si="1"/>
        <v>#REF!</v>
      </c>
      <c r="K29" t="str">
        <f t="shared" si="2"/>
        <v>#REF!</v>
      </c>
    </row>
    <row r="30">
      <c r="H30" t="str">
        <f>if(FastCalendar!A30="","",VLOOKUP(FastCalendar!A30,data!$A$2:$B$600,2))</f>
        <v>#REF!</v>
      </c>
      <c r="J30" t="str">
        <f t="shared" si="1"/>
        <v>#REF!</v>
      </c>
      <c r="K30" t="str">
        <f t="shared" si="2"/>
        <v>#REF!</v>
      </c>
    </row>
    <row r="31">
      <c r="H31" t="str">
        <f>if(FastCalendar!A31="","",VLOOKUP(FastCalendar!A31,data!$A$2:$B$600,2))</f>
        <v>#REF!</v>
      </c>
      <c r="J31" t="str">
        <f t="shared" si="1"/>
        <v>#REF!</v>
      </c>
      <c r="K31" t="str">
        <f t="shared" si="2"/>
        <v>#REF!</v>
      </c>
    </row>
    <row r="32">
      <c r="H32" t="str">
        <f>if(FastCalendar!A32="","",VLOOKUP(FastCalendar!A32,data!$A$2:$B$600,2))</f>
        <v>#REF!</v>
      </c>
      <c r="J32" t="str">
        <f t="shared" si="1"/>
        <v>#REF!</v>
      </c>
      <c r="K32" t="str">
        <f t="shared" si="2"/>
        <v>#REF!</v>
      </c>
    </row>
    <row r="33">
      <c r="H33" t="str">
        <f>if(FastCalendar!A33="","",VLOOKUP(FastCalendar!A33,data!$A$2:$B$600,2))</f>
        <v>#REF!</v>
      </c>
      <c r="J33" t="str">
        <f t="shared" si="1"/>
        <v>#REF!</v>
      </c>
      <c r="K33" t="str">
        <f t="shared" si="2"/>
        <v>#REF!</v>
      </c>
    </row>
    <row r="34">
      <c r="H34" t="str">
        <f>if(FastCalendar!A34="","",VLOOKUP(FastCalendar!A34,data!$A$2:$B$600,2))</f>
        <v>#REF!</v>
      </c>
      <c r="J34" t="str">
        <f t="shared" si="1"/>
        <v>#REF!</v>
      </c>
      <c r="K34" t="str">
        <f t="shared" si="2"/>
        <v>#REF!</v>
      </c>
    </row>
    <row r="35">
      <c r="H35" t="str">
        <f>if(FastCalendar!A35="","",VLOOKUP(FastCalendar!A35,data!$A$2:$B$600,2))</f>
        <v>#REF!</v>
      </c>
      <c r="J35" t="str">
        <f t="shared" si="1"/>
        <v>#REF!</v>
      </c>
      <c r="K35" t="str">
        <f t="shared" si="2"/>
        <v>#REF!</v>
      </c>
    </row>
    <row r="36">
      <c r="H36" t="str">
        <f>if(FastCalendar!A36="","",VLOOKUP(FastCalendar!A36,data!$A$2:$B$600,2))</f>
        <v>#REF!</v>
      </c>
      <c r="J36" t="str">
        <f t="shared" si="1"/>
        <v>#REF!</v>
      </c>
      <c r="K36" t="str">
        <f t="shared" si="2"/>
        <v>#REF!</v>
      </c>
    </row>
    <row r="37">
      <c r="H37" t="str">
        <f>if(FastCalendar!A37="","",VLOOKUP(FastCalendar!A37,data!$A$2:$B$600,2))</f>
        <v>#REF!</v>
      </c>
      <c r="J37" t="str">
        <f t="shared" si="1"/>
        <v>#REF!</v>
      </c>
      <c r="K37" t="str">
        <f t="shared" si="2"/>
        <v>#REF!</v>
      </c>
    </row>
    <row r="38">
      <c r="H38" t="str">
        <f>if(FastCalendar!A38="","",VLOOKUP(FastCalendar!A38,data!$A$2:$B$600,2))</f>
        <v>#REF!</v>
      </c>
      <c r="J38" t="str">
        <f t="shared" si="1"/>
        <v>#REF!</v>
      </c>
      <c r="K38" t="str">
        <f t="shared" si="2"/>
        <v>#REF!</v>
      </c>
    </row>
    <row r="39">
      <c r="H39" t="str">
        <f>if(FastCalendar!A39="","",VLOOKUP(FastCalendar!A39,data!$A$2:$B$600,2))</f>
        <v>#REF!</v>
      </c>
      <c r="J39" t="str">
        <f t="shared" si="1"/>
        <v>#REF!</v>
      </c>
      <c r="K39" t="str">
        <f t="shared" si="2"/>
        <v>#REF!</v>
      </c>
    </row>
    <row r="40">
      <c r="H40" t="str">
        <f>if(FastCalendar!A40="","",VLOOKUP(FastCalendar!A40,data!$A$2:$B$600,2))</f>
        <v>#REF!</v>
      </c>
      <c r="J40" t="str">
        <f t="shared" si="1"/>
        <v>#REF!</v>
      </c>
      <c r="K40" t="str">
        <f t="shared" si="2"/>
        <v>#REF!</v>
      </c>
    </row>
    <row r="41">
      <c r="H41" t="str">
        <f>if(FastCalendar!A41="","",VLOOKUP(FastCalendar!A41,data!$A$2:$B$600,2))</f>
        <v>#REF!</v>
      </c>
      <c r="J41" t="str">
        <f t="shared" si="1"/>
        <v>#REF!</v>
      </c>
      <c r="K41" t="str">
        <f t="shared" si="2"/>
        <v>#REF!</v>
      </c>
    </row>
    <row r="42">
      <c r="H42" t="str">
        <f>if(FastCalendar!A42="","",VLOOKUP(FastCalendar!A42,data!$A$2:$B$600,2))</f>
        <v>#REF!</v>
      </c>
      <c r="J42" t="str">
        <f t="shared" si="1"/>
        <v>#REF!</v>
      </c>
      <c r="K42" t="str">
        <f t="shared" si="2"/>
        <v>#REF!</v>
      </c>
    </row>
    <row r="43">
      <c r="H43" t="str">
        <f>if(FastCalendar!A43="","",VLOOKUP(FastCalendar!A43,data!$A$2:$B$600,2))</f>
        <v>#REF!</v>
      </c>
      <c r="J43" t="str">
        <f t="shared" si="1"/>
        <v>#REF!</v>
      </c>
      <c r="K43" t="str">
        <f t="shared" si="2"/>
        <v>#REF!</v>
      </c>
    </row>
    <row r="44">
      <c r="H44" t="str">
        <f>if(FastCalendar!A44="","",VLOOKUP(FastCalendar!A44,data!$A$2:$B$600,2))</f>
        <v>#REF!</v>
      </c>
      <c r="J44" t="str">
        <f t="shared" si="1"/>
        <v>#REF!</v>
      </c>
      <c r="K44" t="str">
        <f t="shared" si="2"/>
        <v>#REF!</v>
      </c>
    </row>
    <row r="45">
      <c r="H45" t="str">
        <f>if(FastCalendar!A45="","",VLOOKUP(FastCalendar!A45,data!$A$2:$B$600,2))</f>
        <v>#REF!</v>
      </c>
      <c r="J45" t="str">
        <f t="shared" si="1"/>
        <v>#REF!</v>
      </c>
      <c r="K45" t="str">
        <f t="shared" si="2"/>
        <v>#REF!</v>
      </c>
    </row>
    <row r="46">
      <c r="H46" t="str">
        <f>if(FastCalendar!A46="","",VLOOKUP(FastCalendar!A46,data!$A$2:$B$600,2))</f>
        <v>#REF!</v>
      </c>
      <c r="J46" t="str">
        <f t="shared" si="1"/>
        <v>#REF!</v>
      </c>
      <c r="K46" t="str">
        <f t="shared" si="2"/>
        <v>#REF!</v>
      </c>
    </row>
    <row r="47">
      <c r="H47" t="str">
        <f>if(FastCalendar!A47="","",VLOOKUP(FastCalendar!A47,data!$A$2:$B$600,2))</f>
        <v>#REF!</v>
      </c>
      <c r="J47" t="str">
        <f t="shared" si="1"/>
        <v>#REF!</v>
      </c>
      <c r="K47" t="str">
        <f t="shared" si="2"/>
        <v>#REF!</v>
      </c>
    </row>
    <row r="48">
      <c r="H48" t="str">
        <f>if(FastCalendar!A48="","",VLOOKUP(FastCalendar!A48,data!$A$2:$B$600,2))</f>
        <v>#REF!</v>
      </c>
      <c r="J48" t="str">
        <f t="shared" si="1"/>
        <v>#REF!</v>
      </c>
      <c r="K48" t="str">
        <f t="shared" si="2"/>
        <v>#REF!</v>
      </c>
    </row>
    <row r="49">
      <c r="H49" t="str">
        <f>if(FastCalendar!A49="","",VLOOKUP(FastCalendar!A49,data!$A$2:$B$600,2))</f>
        <v>#REF!</v>
      </c>
      <c r="J49" t="str">
        <f t="shared" si="1"/>
        <v>#REF!</v>
      </c>
      <c r="K49" t="str">
        <f t="shared" si="2"/>
        <v>#REF!</v>
      </c>
    </row>
    <row r="50">
      <c r="H50" t="str">
        <f>if(FastCalendar!A50="","",VLOOKUP(FastCalendar!A50,data!$A$2:$B$600,2))</f>
        <v>#REF!</v>
      </c>
      <c r="J50" t="str">
        <f t="shared" si="1"/>
        <v>#REF!</v>
      </c>
      <c r="K50" t="str">
        <f t="shared" si="2"/>
        <v>#REF!</v>
      </c>
    </row>
    <row r="51">
      <c r="H51" t="str">
        <f>if(FastCalendar!A51="","",VLOOKUP(FastCalendar!A51,data!$A$2:$B$600,2))</f>
        <v>#REF!</v>
      </c>
      <c r="J51" t="str">
        <f t="shared" si="1"/>
        <v>#REF!</v>
      </c>
      <c r="K51" t="str">
        <f t="shared" si="2"/>
        <v>#REF!</v>
      </c>
    </row>
    <row r="52">
      <c r="H52" t="str">
        <f>if(FastCalendar!A52="","",VLOOKUP(FastCalendar!A52,data!$A$2:$B$600,2))</f>
        <v>#REF!</v>
      </c>
      <c r="J52" t="str">
        <f t="shared" si="1"/>
        <v>#REF!</v>
      </c>
      <c r="K52" t="str">
        <f t="shared" si="2"/>
        <v>#REF!</v>
      </c>
    </row>
    <row r="53">
      <c r="H53" t="str">
        <f>if(FastCalendar!A53="","",VLOOKUP(FastCalendar!A53,data!$A$2:$B$600,2))</f>
        <v>#REF!</v>
      </c>
      <c r="J53" t="str">
        <f t="shared" si="1"/>
        <v>#REF!</v>
      </c>
      <c r="K53" t="str">
        <f t="shared" si="2"/>
        <v>#REF!</v>
      </c>
    </row>
    <row r="54">
      <c r="H54" t="str">
        <f>if(FastCalendar!A54="","",VLOOKUP(FastCalendar!A54,data!$A$2:$B$600,2))</f>
        <v>#REF!</v>
      </c>
      <c r="J54" t="str">
        <f t="shared" si="1"/>
        <v>#REF!</v>
      </c>
      <c r="K54" t="str">
        <f t="shared" si="2"/>
        <v>#REF!</v>
      </c>
    </row>
    <row r="55">
      <c r="H55" t="str">
        <f>if(FastCalendar!A55="","",VLOOKUP(FastCalendar!A55,data!$A$2:$B$600,2))</f>
        <v>#REF!</v>
      </c>
      <c r="J55" t="str">
        <f t="shared" si="1"/>
        <v>#REF!</v>
      </c>
      <c r="K55" t="str">
        <f t="shared" si="2"/>
        <v>#REF!</v>
      </c>
    </row>
    <row r="56">
      <c r="H56" t="str">
        <f>if(FastCalendar!A56="","",VLOOKUP(FastCalendar!A56,data!$A$2:$B$600,2))</f>
        <v>#REF!</v>
      </c>
      <c r="J56" t="str">
        <f t="shared" si="1"/>
        <v>#REF!</v>
      </c>
      <c r="K56" t="str">
        <f t="shared" si="2"/>
        <v>#REF!</v>
      </c>
    </row>
    <row r="57">
      <c r="H57" t="str">
        <f>if(FastCalendar!A57="","",VLOOKUP(FastCalendar!A57,data!$A$2:$B$600,2))</f>
        <v>#REF!</v>
      </c>
      <c r="J57" t="str">
        <f t="shared" si="1"/>
        <v>#REF!</v>
      </c>
      <c r="K57" t="str">
        <f t="shared" si="2"/>
        <v>#REF!</v>
      </c>
    </row>
    <row r="58">
      <c r="H58" t="str">
        <f>if(FastCalendar!A58="","",VLOOKUP(FastCalendar!A58,data!$A$2:$B$600,2))</f>
        <v>#REF!</v>
      </c>
      <c r="J58" t="str">
        <f t="shared" si="1"/>
        <v>#REF!</v>
      </c>
      <c r="K58" t="str">
        <f t="shared" si="2"/>
        <v>#REF!</v>
      </c>
    </row>
    <row r="59">
      <c r="H59" t="str">
        <f>if(FastCalendar!A59="","",VLOOKUP(FastCalendar!A59,data!$A$2:$B$600,2))</f>
        <v>#REF!</v>
      </c>
      <c r="J59" t="str">
        <f t="shared" si="1"/>
        <v>#REF!</v>
      </c>
      <c r="K59" t="str">
        <f t="shared" si="2"/>
        <v>#REF!</v>
      </c>
    </row>
    <row r="60">
      <c r="H60" t="str">
        <f>if(FastCalendar!A60="","",VLOOKUP(FastCalendar!A60,data!$A$2:$B$600,2))</f>
        <v>#REF!</v>
      </c>
      <c r="J60" t="str">
        <f t="shared" si="1"/>
        <v>#REF!</v>
      </c>
      <c r="K60" t="str">
        <f t="shared" si="2"/>
        <v>#REF!</v>
      </c>
    </row>
    <row r="61">
      <c r="H61" t="str">
        <f>if(FastCalendar!A61="","",VLOOKUP(FastCalendar!A61,data!$A$2:$B$600,2))</f>
        <v>#REF!</v>
      </c>
      <c r="J61" t="str">
        <f t="shared" si="1"/>
        <v>#REF!</v>
      </c>
      <c r="K61" t="str">
        <f t="shared" si="2"/>
        <v>#REF!</v>
      </c>
    </row>
    <row r="62">
      <c r="H62" t="str">
        <f>if(FastCalendar!A62="","",VLOOKUP(FastCalendar!A62,data!$A$2:$B$600,2))</f>
        <v>#REF!</v>
      </c>
      <c r="J62" t="str">
        <f t="shared" si="1"/>
        <v>#REF!</v>
      </c>
      <c r="K62" t="str">
        <f t="shared" si="2"/>
        <v>#REF!</v>
      </c>
    </row>
    <row r="63">
      <c r="H63" t="str">
        <f>if(FastCalendar!A63="","",VLOOKUP(FastCalendar!A63,data!$A$2:$B$600,2))</f>
        <v>#REF!</v>
      </c>
      <c r="J63" t="str">
        <f t="shared" si="1"/>
        <v>#REF!</v>
      </c>
      <c r="K63" t="str">
        <f t="shared" si="2"/>
        <v>#REF!</v>
      </c>
    </row>
    <row r="64">
      <c r="H64" t="str">
        <f>if(FastCalendar!A64="","",VLOOKUP(FastCalendar!A64,data!$A$2:$B$600,2))</f>
        <v>#REF!</v>
      </c>
      <c r="J64" t="str">
        <f t="shared" si="1"/>
        <v>#REF!</v>
      </c>
      <c r="K64" t="str">
        <f t="shared" si="2"/>
        <v>#REF!</v>
      </c>
    </row>
    <row r="65">
      <c r="H65" t="str">
        <f>if(FastCalendar!A65="","",VLOOKUP(FastCalendar!A65,data!$A$2:$B$600,2))</f>
        <v>#REF!</v>
      </c>
      <c r="J65" t="str">
        <f t="shared" si="1"/>
        <v>#REF!</v>
      </c>
      <c r="K65" t="str">
        <f t="shared" si="2"/>
        <v>#REF!</v>
      </c>
    </row>
    <row r="66">
      <c r="H66" t="str">
        <f>if(FastCalendar!A66="","",VLOOKUP(FastCalendar!A66,data!$A$2:$B$600,2))</f>
        <v>#REF!</v>
      </c>
      <c r="J66" t="str">
        <f t="shared" si="1"/>
        <v>#REF!</v>
      </c>
      <c r="K66" t="str">
        <f t="shared" si="2"/>
        <v>#REF!</v>
      </c>
    </row>
    <row r="67">
      <c r="H67" t="str">
        <f>if(FastCalendar!A67="","",VLOOKUP(FastCalendar!A67,data!$A$2:$B$600,2))</f>
        <v>#REF!</v>
      </c>
      <c r="J67" t="str">
        <f t="shared" si="1"/>
        <v>#REF!</v>
      </c>
      <c r="K67" t="str">
        <f t="shared" si="2"/>
        <v>#REF!</v>
      </c>
    </row>
    <row r="68">
      <c r="H68" t="str">
        <f>if(FastCalendar!A68="","",VLOOKUP(FastCalendar!A68,data!$A$2:$B$600,2))</f>
        <v>#REF!</v>
      </c>
      <c r="J68" t="str">
        <f t="shared" si="1"/>
        <v>#REF!</v>
      </c>
      <c r="K68" t="str">
        <f t="shared" si="2"/>
        <v>#REF!</v>
      </c>
    </row>
    <row r="69">
      <c r="H69" t="str">
        <f>if(FastCalendar!A69="","",VLOOKUP(FastCalendar!A69,data!$A$2:$B$600,2))</f>
        <v>#REF!</v>
      </c>
      <c r="J69" t="str">
        <f t="shared" si="1"/>
        <v>#REF!</v>
      </c>
      <c r="K69" t="str">
        <f t="shared" si="2"/>
        <v>#REF!</v>
      </c>
    </row>
    <row r="70">
      <c r="H70" t="str">
        <f>if(FastCalendar!A70="","",VLOOKUP(FastCalendar!A70,data!$A$2:$B$600,2))</f>
        <v>#REF!</v>
      </c>
      <c r="J70" t="str">
        <f t="shared" si="1"/>
        <v>#REF!</v>
      </c>
      <c r="K70" t="str">
        <f t="shared" si="2"/>
        <v>#REF!</v>
      </c>
    </row>
    <row r="71">
      <c r="H71" t="str">
        <f>if(FastCalendar!A71="","",VLOOKUP(FastCalendar!A71,data!$A$2:$B$600,2))</f>
        <v>#REF!</v>
      </c>
      <c r="J71" t="str">
        <f t="shared" si="1"/>
        <v>#REF!</v>
      </c>
      <c r="K71" t="str">
        <f t="shared" si="2"/>
        <v>#REF!</v>
      </c>
    </row>
    <row r="72">
      <c r="H72" t="str">
        <f>if(FastCalendar!A72="","",VLOOKUP(FastCalendar!A72,data!$A$2:$B$600,2))</f>
        <v>#REF!</v>
      </c>
      <c r="J72" t="str">
        <f t="shared" si="1"/>
        <v>#REF!</v>
      </c>
      <c r="K72" t="str">
        <f t="shared" si="2"/>
        <v>#REF!</v>
      </c>
    </row>
    <row r="73">
      <c r="H73" t="str">
        <f>if(FastCalendar!A73="","",VLOOKUP(FastCalendar!A73,data!$A$2:$B$600,2))</f>
        <v>#REF!</v>
      </c>
      <c r="J73" t="str">
        <f t="shared" si="1"/>
        <v>#REF!</v>
      </c>
      <c r="K73" t="str">
        <f t="shared" si="2"/>
        <v>#REF!</v>
      </c>
    </row>
    <row r="74">
      <c r="H74" t="str">
        <f>if(FastCalendar!A74="","",VLOOKUP(FastCalendar!A74,data!$A$2:$B$600,2))</f>
        <v>#REF!</v>
      </c>
      <c r="J74" t="str">
        <f t="shared" si="1"/>
        <v>#REF!</v>
      </c>
      <c r="K74" t="str">
        <f t="shared" si="2"/>
        <v>#REF!</v>
      </c>
    </row>
    <row r="75">
      <c r="H75" t="str">
        <f>if(FastCalendar!A75="","",VLOOKUP(FastCalendar!A75,data!$A$2:$B$600,2))</f>
        <v>#REF!</v>
      </c>
      <c r="J75" t="str">
        <f t="shared" si="1"/>
        <v>#REF!</v>
      </c>
      <c r="K75" t="str">
        <f t="shared" si="2"/>
        <v>#REF!</v>
      </c>
    </row>
    <row r="76">
      <c r="H76" t="str">
        <f>if(FastCalendar!A76="","",VLOOKUP(FastCalendar!A76,data!$A$2:$B$600,2))</f>
        <v>#REF!</v>
      </c>
      <c r="J76" t="str">
        <f t="shared" si="1"/>
        <v>#REF!</v>
      </c>
      <c r="K76" t="str">
        <f t="shared" si="2"/>
        <v>#REF!</v>
      </c>
    </row>
    <row r="77">
      <c r="H77" t="str">
        <f>if(FastCalendar!A77="","",VLOOKUP(FastCalendar!A77,data!$A$2:$B$600,2))</f>
        <v>#REF!</v>
      </c>
      <c r="J77" t="str">
        <f t="shared" si="1"/>
        <v>#REF!</v>
      </c>
      <c r="K77" t="str">
        <f t="shared" si="2"/>
        <v>#REF!</v>
      </c>
    </row>
    <row r="78">
      <c r="H78" t="str">
        <f>if(FastCalendar!A78="","",VLOOKUP(FastCalendar!A78,data!$A$2:$B$600,2))</f>
        <v>#REF!</v>
      </c>
      <c r="J78" t="str">
        <f t="shared" si="1"/>
        <v>#REF!</v>
      </c>
      <c r="K78" t="str">
        <f t="shared" si="2"/>
        <v>#REF!</v>
      </c>
    </row>
    <row r="79">
      <c r="H79" t="str">
        <f>if(FastCalendar!A79="","",VLOOKUP(FastCalendar!A79,data!$A$2:$B$600,2))</f>
        <v>#REF!</v>
      </c>
      <c r="J79" t="str">
        <f t="shared" si="1"/>
        <v>#REF!</v>
      </c>
      <c r="K79" t="str">
        <f t="shared" si="2"/>
        <v>#REF!</v>
      </c>
    </row>
    <row r="80">
      <c r="H80" t="str">
        <f>if(FastCalendar!A80="","",VLOOKUP(FastCalendar!A80,data!$A$2:$B$600,2))</f>
        <v>#REF!</v>
      </c>
      <c r="J80" t="str">
        <f t="shared" si="1"/>
        <v>#REF!</v>
      </c>
      <c r="K80" t="str">
        <f t="shared" si="2"/>
        <v>#REF!</v>
      </c>
    </row>
    <row r="81">
      <c r="H81" t="str">
        <f>if(FastCalendar!A81="","",VLOOKUP(FastCalendar!A81,data!$A$2:$B$600,2))</f>
        <v>#REF!</v>
      </c>
      <c r="J81" t="str">
        <f t="shared" si="1"/>
        <v>#REF!</v>
      </c>
      <c r="K81" t="str">
        <f t="shared" si="2"/>
        <v>#REF!</v>
      </c>
    </row>
    <row r="82">
      <c r="H82" t="str">
        <f>if(FastCalendar!A82="","",VLOOKUP(FastCalendar!A82,data!$A$2:$B$600,2))</f>
        <v>#REF!</v>
      </c>
      <c r="J82" t="str">
        <f t="shared" si="1"/>
        <v>#REF!</v>
      </c>
      <c r="K82" t="str">
        <f t="shared" si="2"/>
        <v>#REF!</v>
      </c>
    </row>
    <row r="83">
      <c r="H83" t="str">
        <f>if(FastCalendar!A83="","",VLOOKUP(FastCalendar!A83,data!$A$2:$B$600,2))</f>
        <v>#REF!</v>
      </c>
      <c r="J83" t="str">
        <f t="shared" si="1"/>
        <v>#REF!</v>
      </c>
      <c r="K83" t="str">
        <f t="shared" si="2"/>
        <v>#REF!</v>
      </c>
    </row>
    <row r="84">
      <c r="H84" t="str">
        <f>if(FastCalendar!A84="","",VLOOKUP(FastCalendar!A84,data!$A$2:$B$600,2))</f>
        <v>#REF!</v>
      </c>
      <c r="J84" t="str">
        <f t="shared" si="1"/>
        <v>#REF!</v>
      </c>
      <c r="K84" t="str">
        <f t="shared" si="2"/>
        <v>#REF!</v>
      </c>
    </row>
    <row r="85">
      <c r="H85" t="str">
        <f>if(FastCalendar!A85="","",VLOOKUP(FastCalendar!A85,data!$A$2:$B$600,2))</f>
        <v>#REF!</v>
      </c>
      <c r="J85" t="str">
        <f t="shared" si="1"/>
        <v>#REF!</v>
      </c>
      <c r="K85" t="str">
        <f t="shared" si="2"/>
        <v>#REF!</v>
      </c>
    </row>
    <row r="86">
      <c r="H86" t="str">
        <f>if(FastCalendar!A86="","",VLOOKUP(FastCalendar!A86,data!$A$2:$B$600,2))</f>
        <v>#REF!</v>
      </c>
      <c r="J86" t="str">
        <f t="shared" si="1"/>
        <v>#REF!</v>
      </c>
      <c r="K86" t="str">
        <f t="shared" si="2"/>
        <v>#REF!</v>
      </c>
    </row>
    <row r="87">
      <c r="H87" t="str">
        <f>if(FastCalendar!A87="","",VLOOKUP(FastCalendar!A87,data!$A$2:$B$600,2))</f>
        <v>#REF!</v>
      </c>
      <c r="J87" t="str">
        <f t="shared" si="1"/>
        <v>#REF!</v>
      </c>
      <c r="K87" t="str">
        <f t="shared" si="2"/>
        <v>#REF!</v>
      </c>
    </row>
    <row r="88">
      <c r="H88" t="str">
        <f>if(FastCalendar!A88="","",VLOOKUP(FastCalendar!A88,data!$A$2:$B$600,2))</f>
        <v>#REF!</v>
      </c>
      <c r="J88" t="str">
        <f t="shared" si="1"/>
        <v>#REF!</v>
      </c>
      <c r="K88" t="str">
        <f t="shared" si="2"/>
        <v>#REF!</v>
      </c>
    </row>
    <row r="89">
      <c r="H89" t="str">
        <f>if(FastCalendar!A89="","",VLOOKUP(FastCalendar!A89,data!$A$2:$B$600,2))</f>
        <v>#REF!</v>
      </c>
      <c r="J89" t="str">
        <f t="shared" si="1"/>
        <v>#REF!</v>
      </c>
      <c r="K89" t="str">
        <f t="shared" si="2"/>
        <v>#REF!</v>
      </c>
    </row>
    <row r="90">
      <c r="H90" t="str">
        <f>if(FastCalendar!A90="","",VLOOKUP(FastCalendar!A90,data!$A$2:$B$600,2))</f>
        <v>#REF!</v>
      </c>
      <c r="J90" t="str">
        <f t="shared" si="1"/>
        <v>#REF!</v>
      </c>
      <c r="K90" t="str">
        <f t="shared" si="2"/>
        <v>#REF!</v>
      </c>
    </row>
    <row r="91">
      <c r="H91" t="str">
        <f>if(FastCalendar!A91="","",VLOOKUP(FastCalendar!A91,data!$A$2:$B$600,2))</f>
        <v>#REF!</v>
      </c>
      <c r="J91" t="str">
        <f t="shared" si="1"/>
        <v>#REF!</v>
      </c>
      <c r="K91" t="str">
        <f t="shared" si="2"/>
        <v>#REF!</v>
      </c>
    </row>
    <row r="92">
      <c r="H92" t="str">
        <f>if(FastCalendar!A92="","",VLOOKUP(FastCalendar!A92,data!$A$2:$B$600,2))</f>
        <v>#REF!</v>
      </c>
      <c r="J92" t="str">
        <f t="shared" si="1"/>
        <v>#REF!</v>
      </c>
      <c r="K92" t="str">
        <f t="shared" si="2"/>
        <v>#REF!</v>
      </c>
    </row>
    <row r="93">
      <c r="H93" t="str">
        <f>if(FastCalendar!A93="","",VLOOKUP(FastCalendar!A93,data!$A$2:$B$600,2))</f>
        <v>#REF!</v>
      </c>
      <c r="J93" t="str">
        <f t="shared" si="1"/>
        <v>#REF!</v>
      </c>
      <c r="K93" t="str">
        <f t="shared" si="2"/>
        <v>#REF!</v>
      </c>
    </row>
    <row r="94">
      <c r="H94" t="str">
        <f>if(FastCalendar!A94="","",VLOOKUP(FastCalendar!A94,data!$A$2:$B$600,2))</f>
        <v>#REF!</v>
      </c>
      <c r="J94" t="str">
        <f t="shared" si="1"/>
        <v>#REF!</v>
      </c>
      <c r="K94" t="str">
        <f t="shared" si="2"/>
        <v>#REF!</v>
      </c>
    </row>
    <row r="95">
      <c r="H95" t="str">
        <f>if(FastCalendar!A95="","",VLOOKUP(FastCalendar!A95,data!$A$2:$B$600,2))</f>
        <v>#REF!</v>
      </c>
      <c r="J95" t="str">
        <f t="shared" si="1"/>
        <v>#REF!</v>
      </c>
      <c r="K95" t="str">
        <f t="shared" si="2"/>
        <v>#REF!</v>
      </c>
    </row>
    <row r="96">
      <c r="H96" t="str">
        <f>if(FastCalendar!A96="","",VLOOKUP(FastCalendar!A96,data!$A$2:$B$600,2))</f>
        <v>#REF!</v>
      </c>
      <c r="J96" t="str">
        <f t="shared" si="1"/>
        <v>#REF!</v>
      </c>
      <c r="K96" t="str">
        <f t="shared" si="2"/>
        <v>#REF!</v>
      </c>
    </row>
    <row r="97">
      <c r="H97" t="str">
        <f>if(FastCalendar!A97="","",VLOOKUP(FastCalendar!A97,data!$A$2:$B$600,2))</f>
        <v>#REF!</v>
      </c>
      <c r="J97" t="str">
        <f t="shared" si="1"/>
        <v>#REF!</v>
      </c>
      <c r="K97" t="str">
        <f t="shared" si="2"/>
        <v>#REF!</v>
      </c>
    </row>
    <row r="98">
      <c r="H98" t="str">
        <f>if(FastCalendar!A98="","",VLOOKUP(FastCalendar!A98,data!$A$2:$B$600,2))</f>
        <v>#REF!</v>
      </c>
      <c r="J98" t="str">
        <f t="shared" si="1"/>
        <v>#REF!</v>
      </c>
      <c r="K98" t="str">
        <f t="shared" si="2"/>
        <v>#REF!</v>
      </c>
    </row>
    <row r="99">
      <c r="H99" t="str">
        <f>if(FastCalendar!A99="","",VLOOKUP(FastCalendar!A99,data!$A$2:$B$600,2))</f>
        <v>#REF!</v>
      </c>
      <c r="J99" t="str">
        <f t="shared" si="1"/>
        <v>#REF!</v>
      </c>
      <c r="K99" t="str">
        <f t="shared" si="2"/>
        <v>#REF!</v>
      </c>
    </row>
    <row r="100">
      <c r="H100" t="str">
        <f>if(FastCalendar!A100="","",VLOOKUP(FastCalendar!A100,data!$A$2:$B$600,2))</f>
        <v>#REF!</v>
      </c>
      <c r="J100" t="str">
        <f t="shared" si="1"/>
        <v>#REF!</v>
      </c>
      <c r="K100" t="str">
        <f t="shared" si="2"/>
        <v>#REF!</v>
      </c>
    </row>
    <row r="101">
      <c r="H101" t="str">
        <f>if(FastCalendar!A101="","",VLOOKUP(FastCalendar!A101,data!$A$2:$B$600,2))</f>
        <v>#REF!</v>
      </c>
      <c r="J101" t="str">
        <f t="shared" si="1"/>
        <v>#REF!</v>
      </c>
      <c r="K101" t="str">
        <f t="shared" si="2"/>
        <v>#REF!</v>
      </c>
    </row>
    <row r="102">
      <c r="H102" t="str">
        <f>if(FastCalendar!A102="","",VLOOKUP(FastCalendar!A102,data!$A$2:$B$600,2))</f>
        <v>#REF!</v>
      </c>
      <c r="J102" t="str">
        <f t="shared" si="1"/>
        <v>#REF!</v>
      </c>
      <c r="K102" t="str">
        <f t="shared" si="2"/>
        <v>#REF!</v>
      </c>
    </row>
    <row r="103">
      <c r="H103" t="str">
        <f>if(FastCalendar!A103="","",VLOOKUP(FastCalendar!A103,data!$A$2:$B$600,2))</f>
        <v>#REF!</v>
      </c>
      <c r="J103" t="str">
        <f t="shared" si="1"/>
        <v>#REF!</v>
      </c>
      <c r="K103" t="str">
        <f t="shared" si="2"/>
        <v>#REF!</v>
      </c>
    </row>
    <row r="104">
      <c r="H104" t="str">
        <f>if(FastCalendar!A104="","",VLOOKUP(FastCalendar!A104,data!$A$2:$B$600,2))</f>
        <v>#REF!</v>
      </c>
      <c r="J104" t="str">
        <f t="shared" si="1"/>
        <v>#REF!</v>
      </c>
      <c r="K104" t="str">
        <f t="shared" si="2"/>
        <v>#REF!</v>
      </c>
    </row>
    <row r="105">
      <c r="H105" t="str">
        <f>if(FastCalendar!A105="","",VLOOKUP(FastCalendar!A105,data!$A$2:$B$600,2))</f>
        <v>#REF!</v>
      </c>
      <c r="J105" t="str">
        <f t="shared" si="1"/>
        <v>#REF!</v>
      </c>
      <c r="K105" t="str">
        <f t="shared" si="2"/>
        <v>#REF!</v>
      </c>
    </row>
    <row r="106">
      <c r="H106" t="str">
        <f>if(FastCalendar!A106="","",VLOOKUP(FastCalendar!A106,data!$A$2:$B$600,2))</f>
        <v>#REF!</v>
      </c>
      <c r="J106" t="str">
        <f t="shared" si="1"/>
        <v>#REF!</v>
      </c>
      <c r="K106" t="str">
        <f t="shared" si="2"/>
        <v>#REF!</v>
      </c>
    </row>
    <row r="107">
      <c r="H107" t="str">
        <f>if(FastCalendar!A107="","",VLOOKUP(FastCalendar!A107,data!$A$2:$B$600,2))</f>
        <v>#REF!</v>
      </c>
      <c r="J107" t="str">
        <f t="shared" si="1"/>
        <v>#REF!</v>
      </c>
      <c r="K107" t="str">
        <f t="shared" si="2"/>
        <v>#REF!</v>
      </c>
    </row>
    <row r="108">
      <c r="H108" t="str">
        <f>if(FastCalendar!A108="","",VLOOKUP(FastCalendar!A108,data!$A$2:$B$600,2))</f>
        <v>#REF!</v>
      </c>
      <c r="J108" t="str">
        <f t="shared" si="1"/>
        <v>#REF!</v>
      </c>
      <c r="K108" t="str">
        <f t="shared" si="2"/>
        <v>#REF!</v>
      </c>
    </row>
    <row r="109">
      <c r="H109" t="str">
        <f>if(FastCalendar!A109="","",VLOOKUP(FastCalendar!A109,data!$A$2:$B$600,2))</f>
        <v>#REF!</v>
      </c>
      <c r="J109" t="str">
        <f t="shared" si="1"/>
        <v>#REF!</v>
      </c>
      <c r="K109" t="str">
        <f t="shared" si="2"/>
        <v>#REF!</v>
      </c>
    </row>
    <row r="110">
      <c r="H110" t="str">
        <f>if(FastCalendar!A110="","",VLOOKUP(FastCalendar!A110,data!$A$2:$B$600,2))</f>
        <v>#REF!</v>
      </c>
      <c r="J110" t="str">
        <f t="shared" si="1"/>
        <v>#REF!</v>
      </c>
      <c r="K110" t="str">
        <f t="shared" si="2"/>
        <v>#REF!</v>
      </c>
    </row>
    <row r="111">
      <c r="H111" t="str">
        <f>if(FastCalendar!A111="","",VLOOKUP(FastCalendar!A111,data!$A$2:$B$600,2))</f>
        <v>#REF!</v>
      </c>
      <c r="J111" t="str">
        <f t="shared" si="1"/>
        <v>#REF!</v>
      </c>
      <c r="K111" t="str">
        <f t="shared" si="2"/>
        <v>#REF!</v>
      </c>
    </row>
    <row r="112">
      <c r="H112" t="str">
        <f>if(FastCalendar!A112="","",VLOOKUP(FastCalendar!A112,data!$A$2:$B$600,2))</f>
        <v>#REF!</v>
      </c>
      <c r="J112" t="str">
        <f t="shared" si="1"/>
        <v>#REF!</v>
      </c>
      <c r="K112" t="str">
        <f t="shared" si="2"/>
        <v>#REF!</v>
      </c>
    </row>
    <row r="113">
      <c r="H113" t="str">
        <f>if(FastCalendar!A113="","",VLOOKUP(FastCalendar!A113,data!$A$2:$B$600,2))</f>
        <v>#REF!</v>
      </c>
      <c r="J113" t="str">
        <f t="shared" si="1"/>
        <v>#REF!</v>
      </c>
      <c r="K113" t="str">
        <f t="shared" si="2"/>
        <v>#REF!</v>
      </c>
    </row>
    <row r="114">
      <c r="H114" t="str">
        <f>if(FastCalendar!A114="","",VLOOKUP(FastCalendar!A114,data!$A$2:$B$600,2))</f>
        <v>#REF!</v>
      </c>
      <c r="J114" t="str">
        <f t="shared" si="1"/>
        <v>#REF!</v>
      </c>
      <c r="K114" t="str">
        <f t="shared" si="2"/>
        <v>#REF!</v>
      </c>
    </row>
    <row r="115">
      <c r="H115" t="str">
        <f>if(FastCalendar!A115="","",VLOOKUP(FastCalendar!A115,data!$A$2:$B$600,2))</f>
        <v>#REF!</v>
      </c>
      <c r="J115" t="str">
        <f t="shared" si="1"/>
        <v>#REF!</v>
      </c>
      <c r="K115" t="str">
        <f t="shared" si="2"/>
        <v>#REF!</v>
      </c>
    </row>
    <row r="116">
      <c r="H116" t="str">
        <f>if(FastCalendar!A116="","",VLOOKUP(FastCalendar!A116,data!$A$2:$B$600,2))</f>
        <v>#REF!</v>
      </c>
      <c r="J116" t="str">
        <f t="shared" si="1"/>
        <v>#REF!</v>
      </c>
      <c r="K116" t="str">
        <f t="shared" si="2"/>
        <v>#REF!</v>
      </c>
    </row>
    <row r="117">
      <c r="H117" t="str">
        <f>if(FastCalendar!A117="","",VLOOKUP(FastCalendar!A117,data!$A$2:$B$600,2))</f>
        <v>#REF!</v>
      </c>
      <c r="J117" t="str">
        <f t="shared" si="1"/>
        <v>#REF!</v>
      </c>
      <c r="K117" t="str">
        <f t="shared" si="2"/>
        <v>#REF!</v>
      </c>
    </row>
    <row r="118">
      <c r="H118" t="str">
        <f>if(FastCalendar!A118="","",VLOOKUP(FastCalendar!A118,data!$A$2:$B$600,2))</f>
        <v>#REF!</v>
      </c>
      <c r="J118" t="str">
        <f t="shared" si="1"/>
        <v>#REF!</v>
      </c>
      <c r="K118" t="str">
        <f t="shared" si="2"/>
        <v>#REF!</v>
      </c>
    </row>
    <row r="119">
      <c r="H119" t="str">
        <f>if(FastCalendar!A119="","",VLOOKUP(FastCalendar!A119,data!$A$2:$B$600,2))</f>
        <v>#REF!</v>
      </c>
      <c r="J119" t="str">
        <f t="shared" si="1"/>
        <v>#REF!</v>
      </c>
      <c r="K119" t="str">
        <f t="shared" si="2"/>
        <v>#REF!</v>
      </c>
    </row>
    <row r="120">
      <c r="H120" t="str">
        <f>if(FastCalendar!A120="","",VLOOKUP(FastCalendar!A120,data!$A$2:$B$600,2))</f>
        <v>#REF!</v>
      </c>
      <c r="J120" t="str">
        <f t="shared" si="1"/>
        <v>#REF!</v>
      </c>
      <c r="K120" t="str">
        <f t="shared" si="2"/>
        <v>#REF!</v>
      </c>
    </row>
    <row r="121">
      <c r="H121" t="str">
        <f>if(FastCalendar!A121="","",VLOOKUP(FastCalendar!A121,data!$A$2:$B$600,2))</f>
        <v>#REF!</v>
      </c>
      <c r="J121" t="str">
        <f t="shared" si="1"/>
        <v>#REF!</v>
      </c>
      <c r="K121" t="str">
        <f t="shared" si="2"/>
        <v>#REF!</v>
      </c>
    </row>
    <row r="122">
      <c r="H122" t="str">
        <f>if(FastCalendar!A122="","",VLOOKUP(FastCalendar!A122,data!$A$2:$B$600,2))</f>
        <v>#REF!</v>
      </c>
      <c r="J122" t="str">
        <f t="shared" si="1"/>
        <v>#REF!</v>
      </c>
      <c r="K122" t="str">
        <f t="shared" si="2"/>
        <v>#REF!</v>
      </c>
    </row>
    <row r="123">
      <c r="H123" t="str">
        <f>if(FastCalendar!A123="","",VLOOKUP(FastCalendar!A123,data!$A$2:$B$600,2))</f>
        <v>#REF!</v>
      </c>
      <c r="J123" t="str">
        <f t="shared" si="1"/>
        <v>#REF!</v>
      </c>
      <c r="K123" t="str">
        <f t="shared" si="2"/>
        <v>#REF!</v>
      </c>
    </row>
    <row r="124">
      <c r="H124" t="str">
        <f>if(FastCalendar!A124="","",VLOOKUP(FastCalendar!A124,data!$A$2:$B$600,2))</f>
        <v>#REF!</v>
      </c>
      <c r="J124" t="str">
        <f t="shared" si="1"/>
        <v>#REF!</v>
      </c>
      <c r="K124" t="str">
        <f t="shared" si="2"/>
        <v>#REF!</v>
      </c>
    </row>
    <row r="125">
      <c r="H125" t="str">
        <f>if(FastCalendar!A125="","",VLOOKUP(FastCalendar!A125,data!$A$2:$B$600,2))</f>
        <v>#REF!</v>
      </c>
      <c r="J125" t="str">
        <f t="shared" si="1"/>
        <v>#REF!</v>
      </c>
      <c r="K125" t="str">
        <f t="shared" si="2"/>
        <v>#REF!</v>
      </c>
    </row>
    <row r="126">
      <c r="H126" t="str">
        <f>if(FastCalendar!A126="","",VLOOKUP(FastCalendar!A126,data!$A$2:$B$600,2))</f>
        <v>#REF!</v>
      </c>
      <c r="J126" t="str">
        <f t="shared" si="1"/>
        <v>#REF!</v>
      </c>
      <c r="K126" t="str">
        <f t="shared" si="2"/>
        <v>#REF!</v>
      </c>
    </row>
    <row r="127">
      <c r="H127" t="str">
        <f>if(FastCalendar!A127="","",VLOOKUP(FastCalendar!A127,data!$A$2:$B$600,2))</f>
        <v>#REF!</v>
      </c>
      <c r="J127" t="str">
        <f t="shared" si="1"/>
        <v>#REF!</v>
      </c>
      <c r="K127" t="str">
        <f t="shared" si="2"/>
        <v>#REF!</v>
      </c>
    </row>
    <row r="128">
      <c r="H128" t="str">
        <f>if(FastCalendar!A128="","",VLOOKUP(FastCalendar!A128,data!$A$2:$B$600,2))</f>
        <v>#REF!</v>
      </c>
      <c r="J128" t="str">
        <f t="shared" si="1"/>
        <v>#REF!</v>
      </c>
      <c r="K128" t="str">
        <f t="shared" si="2"/>
        <v>#REF!</v>
      </c>
    </row>
    <row r="129">
      <c r="H129" t="str">
        <f>if(FastCalendar!A129="","",VLOOKUP(FastCalendar!A129,data!$A$2:$B$600,2))</f>
        <v>#REF!</v>
      </c>
      <c r="J129" t="str">
        <f t="shared" si="1"/>
        <v>#REF!</v>
      </c>
      <c r="K129" t="str">
        <f t="shared" si="2"/>
        <v>#REF!</v>
      </c>
    </row>
    <row r="130">
      <c r="H130" t="str">
        <f>if(FastCalendar!A130="","",VLOOKUP(FastCalendar!A130,data!$A$2:$B$600,2))</f>
        <v>#REF!</v>
      </c>
      <c r="J130" t="str">
        <f t="shared" si="1"/>
        <v>#REF!</v>
      </c>
      <c r="K130" t="str">
        <f t="shared" si="2"/>
        <v>#REF!</v>
      </c>
    </row>
    <row r="131">
      <c r="H131" t="str">
        <f>if(FastCalendar!A131="","",VLOOKUP(FastCalendar!A131,data!$A$2:$B$600,2))</f>
        <v>#REF!</v>
      </c>
      <c r="J131" t="str">
        <f t="shared" si="1"/>
        <v>#REF!</v>
      </c>
      <c r="K131" t="str">
        <f t="shared" si="2"/>
        <v>#REF!</v>
      </c>
    </row>
    <row r="132">
      <c r="H132" t="str">
        <f>if(FastCalendar!A132="","",VLOOKUP(FastCalendar!A132,data!$A$2:$B$600,2))</f>
        <v>#REF!</v>
      </c>
      <c r="J132" t="str">
        <f t="shared" si="1"/>
        <v>#REF!</v>
      </c>
      <c r="K132" t="str">
        <f t="shared" si="2"/>
        <v>#REF!</v>
      </c>
    </row>
    <row r="133">
      <c r="H133" t="str">
        <f>if(FastCalendar!A133="","",VLOOKUP(FastCalendar!A133,data!$A$2:$B$600,2))</f>
        <v>#REF!</v>
      </c>
      <c r="J133" t="str">
        <f t="shared" si="1"/>
        <v>#REF!</v>
      </c>
      <c r="K133" t="str">
        <f t="shared" si="2"/>
        <v>#REF!</v>
      </c>
    </row>
    <row r="134">
      <c r="H134" t="str">
        <f>if(FastCalendar!A134="","",VLOOKUP(FastCalendar!A134,data!$A$2:$B$600,2))</f>
        <v>#REF!</v>
      </c>
      <c r="J134" t="str">
        <f t="shared" si="1"/>
        <v>#REF!</v>
      </c>
      <c r="K134" t="str">
        <f t="shared" si="2"/>
        <v>#REF!</v>
      </c>
    </row>
    <row r="135">
      <c r="H135" t="str">
        <f>if(FastCalendar!A135="","",VLOOKUP(FastCalendar!A135,data!$A$2:$B$600,2))</f>
        <v>#REF!</v>
      </c>
      <c r="J135" t="str">
        <f t="shared" si="1"/>
        <v>#REF!</v>
      </c>
      <c r="K135" t="str">
        <f t="shared" si="2"/>
        <v>#REF!</v>
      </c>
    </row>
    <row r="136">
      <c r="H136" t="str">
        <f>if(FastCalendar!A136="","",VLOOKUP(FastCalendar!A136,data!$A$2:$B$600,2))</f>
        <v>#REF!</v>
      </c>
      <c r="J136" t="str">
        <f t="shared" si="1"/>
        <v>#REF!</v>
      </c>
      <c r="K136" t="str">
        <f t="shared" si="2"/>
        <v>#REF!</v>
      </c>
    </row>
    <row r="137">
      <c r="H137" t="str">
        <f>if(FastCalendar!A137="","",VLOOKUP(FastCalendar!A137,data!$A$2:$B$600,2))</f>
        <v>#REF!</v>
      </c>
      <c r="J137" t="str">
        <f t="shared" si="1"/>
        <v>#REF!</v>
      </c>
      <c r="K137" t="str">
        <f t="shared" si="2"/>
        <v>#REF!</v>
      </c>
    </row>
    <row r="138">
      <c r="H138" t="str">
        <f>if(FastCalendar!A138="","",VLOOKUP(FastCalendar!A138,data!$A$2:$B$600,2))</f>
        <v>#REF!</v>
      </c>
      <c r="J138" t="str">
        <f t="shared" si="1"/>
        <v>#REF!</v>
      </c>
      <c r="K138" t="str">
        <f t="shared" si="2"/>
        <v>#REF!</v>
      </c>
    </row>
    <row r="139">
      <c r="H139" t="str">
        <f>if(FastCalendar!A139="","",VLOOKUP(FastCalendar!A139,data!$A$2:$B$600,2))</f>
        <v>#REF!</v>
      </c>
      <c r="J139" t="str">
        <f t="shared" si="1"/>
        <v>#REF!</v>
      </c>
      <c r="K139" t="str">
        <f t="shared" si="2"/>
        <v>#REF!</v>
      </c>
    </row>
    <row r="140">
      <c r="H140" t="str">
        <f>if(FastCalendar!A140="","",VLOOKUP(FastCalendar!A140,data!$A$2:$B$600,2))</f>
        <v>#REF!</v>
      </c>
      <c r="J140" t="str">
        <f t="shared" si="1"/>
        <v>#REF!</v>
      </c>
      <c r="K140" t="str">
        <f t="shared" si="2"/>
        <v>#REF!</v>
      </c>
    </row>
    <row r="141">
      <c r="H141" t="str">
        <f>if(FastCalendar!A141="","",VLOOKUP(FastCalendar!A141,data!$A$2:$B$600,2))</f>
        <v>#REF!</v>
      </c>
      <c r="J141" t="str">
        <f t="shared" si="1"/>
        <v>#REF!</v>
      </c>
      <c r="K141" t="str">
        <f t="shared" si="2"/>
        <v>#REF!</v>
      </c>
    </row>
    <row r="142">
      <c r="H142" t="str">
        <f>if(FastCalendar!A142="","",VLOOKUP(FastCalendar!A142,data!$A$2:$B$600,2))</f>
        <v>#REF!</v>
      </c>
      <c r="J142" t="str">
        <f t="shared" si="1"/>
        <v>#REF!</v>
      </c>
      <c r="K142" t="str">
        <f t="shared" si="2"/>
        <v>#REF!</v>
      </c>
    </row>
    <row r="143">
      <c r="H143" t="str">
        <f>if(FastCalendar!A143="","",VLOOKUP(FastCalendar!A143,data!$A$2:$B$600,2))</f>
        <v>#REF!</v>
      </c>
      <c r="J143" t="str">
        <f t="shared" si="1"/>
        <v>#REF!</v>
      </c>
      <c r="K143" t="str">
        <f t="shared" si="2"/>
        <v>#REF!</v>
      </c>
    </row>
    <row r="144">
      <c r="H144" t="str">
        <f>if(FastCalendar!A144="","",VLOOKUP(FastCalendar!A144,data!$A$2:$B$600,2))</f>
        <v>#REF!</v>
      </c>
      <c r="J144" t="str">
        <f t="shared" si="1"/>
        <v>#REF!</v>
      </c>
      <c r="K144" t="str">
        <f t="shared" si="2"/>
        <v>#REF!</v>
      </c>
    </row>
    <row r="145">
      <c r="H145" t="str">
        <f>if(FastCalendar!A145="","",VLOOKUP(FastCalendar!A145,data!$A$2:$B$600,2))</f>
        <v>#REF!</v>
      </c>
      <c r="J145" t="str">
        <f t="shared" si="1"/>
        <v>#REF!</v>
      </c>
      <c r="K145" t="str">
        <f t="shared" si="2"/>
        <v>#REF!</v>
      </c>
    </row>
    <row r="146">
      <c r="H146" t="str">
        <f>if(FastCalendar!A146="","",VLOOKUP(FastCalendar!A146,data!$A$2:$B$600,2))</f>
        <v>#REF!</v>
      </c>
      <c r="J146" t="str">
        <f t="shared" si="1"/>
        <v>#REF!</v>
      </c>
      <c r="K146" t="str">
        <f t="shared" si="2"/>
        <v>#REF!</v>
      </c>
    </row>
    <row r="147">
      <c r="H147" t="str">
        <f>if(FastCalendar!A147="","",VLOOKUP(FastCalendar!A147,data!$A$2:$B$600,2))</f>
        <v>#REF!</v>
      </c>
      <c r="J147" t="str">
        <f t="shared" si="1"/>
        <v>#REF!</v>
      </c>
      <c r="K147" t="str">
        <f t="shared" si="2"/>
        <v>#REF!</v>
      </c>
    </row>
    <row r="148">
      <c r="H148" t="str">
        <f>if(FastCalendar!A148="","",VLOOKUP(FastCalendar!A148,data!$A$2:$B$600,2))</f>
        <v>#REF!</v>
      </c>
      <c r="J148" t="str">
        <f t="shared" si="1"/>
        <v>#REF!</v>
      </c>
      <c r="K148" t="str">
        <f t="shared" si="2"/>
        <v>#REF!</v>
      </c>
    </row>
    <row r="149">
      <c r="H149" t="str">
        <f>if(FastCalendar!A149="","",VLOOKUP(FastCalendar!A149,data!$A$2:$B$600,2))</f>
        <v>#REF!</v>
      </c>
      <c r="J149" t="str">
        <f t="shared" si="1"/>
        <v>#REF!</v>
      </c>
      <c r="K149" t="str">
        <f t="shared" si="2"/>
        <v>#REF!</v>
      </c>
    </row>
    <row r="150">
      <c r="H150" t="str">
        <f>if(FastCalendar!A150="","",VLOOKUP(FastCalendar!A150,data!$A$2:$B$600,2))</f>
        <v>#REF!</v>
      </c>
      <c r="J150" t="str">
        <f t="shared" si="1"/>
        <v>#REF!</v>
      </c>
      <c r="K150" t="str">
        <f t="shared" si="2"/>
        <v>#REF!</v>
      </c>
    </row>
    <row r="151">
      <c r="H151" t="str">
        <f>if(FastCalendar!A151="","",VLOOKUP(FastCalendar!A151,data!$A$2:$B$600,2))</f>
        <v>#REF!</v>
      </c>
      <c r="J151" t="str">
        <f t="shared" si="1"/>
        <v>#REF!</v>
      </c>
      <c r="K151" t="str">
        <f t="shared" si="2"/>
        <v>#REF!</v>
      </c>
    </row>
    <row r="152">
      <c r="H152" t="str">
        <f>if(FastCalendar!A152="","",VLOOKUP(FastCalendar!A152,data!$A$2:$B$600,2))</f>
        <v>#REF!</v>
      </c>
      <c r="J152" t="str">
        <f t="shared" si="1"/>
        <v>#REF!</v>
      </c>
      <c r="K152" t="str">
        <f t="shared" si="2"/>
        <v>#REF!</v>
      </c>
    </row>
    <row r="153">
      <c r="H153" t="str">
        <f>if(FastCalendar!A153="","",VLOOKUP(FastCalendar!A153,data!$A$2:$B$600,2))</f>
        <v>#REF!</v>
      </c>
      <c r="J153" t="str">
        <f t="shared" si="1"/>
        <v>#REF!</v>
      </c>
      <c r="K153" t="str">
        <f t="shared" si="2"/>
        <v>#REF!</v>
      </c>
    </row>
    <row r="154">
      <c r="H154" t="str">
        <f>if(FastCalendar!A154="","",VLOOKUP(FastCalendar!A154,data!$A$2:$B$600,2))</f>
        <v>#REF!</v>
      </c>
      <c r="J154" t="str">
        <f t="shared" si="1"/>
        <v>#REF!</v>
      </c>
      <c r="K154" t="str">
        <f t="shared" si="2"/>
        <v>#REF!</v>
      </c>
    </row>
    <row r="155">
      <c r="H155" t="str">
        <f>if(FastCalendar!A155="","",VLOOKUP(FastCalendar!A155,data!$A$2:$B$600,2))</f>
        <v>#REF!</v>
      </c>
      <c r="J155" t="str">
        <f t="shared" si="1"/>
        <v>#REF!</v>
      </c>
      <c r="K155" t="str">
        <f t="shared" si="2"/>
        <v>#REF!</v>
      </c>
    </row>
    <row r="156">
      <c r="H156" t="str">
        <f>if(FastCalendar!A156="","",VLOOKUP(FastCalendar!A156,data!$A$2:$B$600,2))</f>
        <v>#REF!</v>
      </c>
      <c r="J156" t="str">
        <f t="shared" si="1"/>
        <v>#REF!</v>
      </c>
      <c r="K156" t="str">
        <f t="shared" si="2"/>
        <v>#REF!</v>
      </c>
    </row>
    <row r="157">
      <c r="H157" t="str">
        <f>if(FastCalendar!A157="","",VLOOKUP(FastCalendar!A157,data!$A$2:$B$600,2))</f>
        <v>#REF!</v>
      </c>
      <c r="J157" t="str">
        <f t="shared" si="1"/>
        <v>#REF!</v>
      </c>
      <c r="K157" t="str">
        <f t="shared" si="2"/>
        <v>#REF!</v>
      </c>
    </row>
    <row r="158">
      <c r="H158" t="str">
        <f>if(FastCalendar!A158="","",VLOOKUP(FastCalendar!A158,data!$A$2:$B$600,2))</f>
        <v>#REF!</v>
      </c>
      <c r="J158" t="str">
        <f t="shared" si="1"/>
        <v>#REF!</v>
      </c>
      <c r="K158" t="str">
        <f t="shared" si="2"/>
        <v>#REF!</v>
      </c>
    </row>
    <row r="159">
      <c r="H159" t="str">
        <f>if(FastCalendar!A159="","",VLOOKUP(FastCalendar!A159,data!$A$2:$B$600,2))</f>
        <v>#REF!</v>
      </c>
      <c r="J159" t="str">
        <f t="shared" si="1"/>
        <v>#REF!</v>
      </c>
      <c r="K159" t="str">
        <f t="shared" si="2"/>
        <v>#REF!</v>
      </c>
    </row>
    <row r="160">
      <c r="H160" t="str">
        <f>if(FastCalendar!A160="","",VLOOKUP(FastCalendar!A160,data!$A$2:$B$600,2))</f>
        <v>#REF!</v>
      </c>
      <c r="J160" t="str">
        <f t="shared" si="1"/>
        <v>#REF!</v>
      </c>
      <c r="K160" t="str">
        <f t="shared" si="2"/>
        <v>#REF!</v>
      </c>
    </row>
    <row r="161">
      <c r="H161" t="str">
        <f>if(FastCalendar!A161="","",VLOOKUP(FastCalendar!A161,data!$A$2:$B$600,2))</f>
        <v>#REF!</v>
      </c>
      <c r="J161" t="str">
        <f t="shared" si="1"/>
        <v>#REF!</v>
      </c>
      <c r="K161" t="str">
        <f t="shared" si="2"/>
        <v>#REF!</v>
      </c>
    </row>
    <row r="162">
      <c r="H162" t="str">
        <f>if(FastCalendar!A162="","",VLOOKUP(FastCalendar!A162,data!$A$2:$B$600,2))</f>
        <v>#REF!</v>
      </c>
      <c r="J162" t="str">
        <f t="shared" si="1"/>
        <v>#REF!</v>
      </c>
      <c r="K162" t="str">
        <f t="shared" si="2"/>
        <v>#REF!</v>
      </c>
    </row>
    <row r="163">
      <c r="H163" t="str">
        <f>if(FastCalendar!A163="","",VLOOKUP(FastCalendar!A163,data!$A$2:$B$600,2))</f>
        <v>#REF!</v>
      </c>
      <c r="J163" t="str">
        <f t="shared" si="1"/>
        <v>#REF!</v>
      </c>
      <c r="K163" t="str">
        <f t="shared" si="2"/>
        <v>#REF!</v>
      </c>
    </row>
    <row r="164">
      <c r="H164" t="str">
        <f>if(FastCalendar!A164="","",VLOOKUP(FastCalendar!A164,data!$A$2:$B$600,2))</f>
        <v>#REF!</v>
      </c>
      <c r="J164" t="str">
        <f t="shared" si="1"/>
        <v>#REF!</v>
      </c>
      <c r="K164" t="str">
        <f t="shared" si="2"/>
        <v>#REF!</v>
      </c>
    </row>
    <row r="165">
      <c r="H165" t="str">
        <f>if(FastCalendar!A165="","",VLOOKUP(FastCalendar!A165,data!$A$2:$B$600,2))</f>
        <v>#REF!</v>
      </c>
      <c r="J165" t="str">
        <f t="shared" si="1"/>
        <v>#REF!</v>
      </c>
      <c r="K165" t="str">
        <f t="shared" si="2"/>
        <v>#REF!</v>
      </c>
    </row>
    <row r="166">
      <c r="H166" t="str">
        <f>if(FastCalendar!A166="","",VLOOKUP(FastCalendar!A166,data!$A$2:$B$600,2))</f>
        <v>#REF!</v>
      </c>
      <c r="J166" t="str">
        <f t="shared" si="1"/>
        <v>#REF!</v>
      </c>
      <c r="K166" t="str">
        <f t="shared" si="2"/>
        <v>#REF!</v>
      </c>
    </row>
    <row r="167">
      <c r="H167" t="str">
        <f>if(FastCalendar!A167="","",VLOOKUP(FastCalendar!A167,data!$A$2:$B$600,2))</f>
        <v>#REF!</v>
      </c>
      <c r="J167" t="str">
        <f t="shared" si="1"/>
        <v>#REF!</v>
      </c>
      <c r="K167" t="str">
        <f t="shared" si="2"/>
        <v>#REF!</v>
      </c>
    </row>
    <row r="168">
      <c r="H168" t="str">
        <f>if(FastCalendar!A168="","",VLOOKUP(FastCalendar!A168,data!$A$2:$B$600,2))</f>
        <v>#REF!</v>
      </c>
      <c r="J168" t="str">
        <f t="shared" si="1"/>
        <v>#REF!</v>
      </c>
      <c r="K168" t="str">
        <f t="shared" si="2"/>
        <v>#REF!</v>
      </c>
    </row>
    <row r="169">
      <c r="H169" t="str">
        <f>if(FastCalendar!A169="","",VLOOKUP(FastCalendar!A169,data!$A$2:$B$600,2))</f>
        <v>#REF!</v>
      </c>
      <c r="J169" t="str">
        <f t="shared" si="1"/>
        <v>#REF!</v>
      </c>
      <c r="K169" t="str">
        <f t="shared" si="2"/>
        <v>#REF!</v>
      </c>
    </row>
    <row r="170">
      <c r="H170" t="str">
        <f>if(FastCalendar!A170="","",VLOOKUP(FastCalendar!A170,data!$A$2:$B$600,2))</f>
        <v>#REF!</v>
      </c>
      <c r="J170" t="str">
        <f t="shared" si="1"/>
        <v>#REF!</v>
      </c>
      <c r="K170" t="str">
        <f t="shared" si="2"/>
        <v>#REF!</v>
      </c>
    </row>
    <row r="171">
      <c r="H171" t="str">
        <f>if(FastCalendar!A171="","",VLOOKUP(FastCalendar!A171,data!$A$2:$B$600,2))</f>
        <v>#REF!</v>
      </c>
      <c r="J171" t="str">
        <f t="shared" si="1"/>
        <v>#REF!</v>
      </c>
      <c r="K171" t="str">
        <f t="shared" si="2"/>
        <v>#REF!</v>
      </c>
    </row>
    <row r="172">
      <c r="H172" t="str">
        <f>if(FastCalendar!A172="","",VLOOKUP(FastCalendar!A172,data!$A$2:$B$600,2))</f>
        <v>#REF!</v>
      </c>
      <c r="J172" t="str">
        <f t="shared" si="1"/>
        <v>#REF!</v>
      </c>
      <c r="K172" t="str">
        <f t="shared" si="2"/>
        <v>#REF!</v>
      </c>
    </row>
    <row r="173">
      <c r="H173" t="str">
        <f>if(FastCalendar!A173="","",VLOOKUP(FastCalendar!A173,data!$A$2:$B$600,2))</f>
        <v>#REF!</v>
      </c>
      <c r="J173" t="str">
        <f t="shared" si="1"/>
        <v>#REF!</v>
      </c>
      <c r="K173" t="str">
        <f t="shared" si="2"/>
        <v>#REF!</v>
      </c>
    </row>
    <row r="174">
      <c r="H174" t="str">
        <f>if(FastCalendar!A174="","",VLOOKUP(FastCalendar!A174,data!$A$2:$B$600,2))</f>
        <v>#REF!</v>
      </c>
      <c r="J174" t="str">
        <f t="shared" si="1"/>
        <v>#REF!</v>
      </c>
      <c r="K174" t="str">
        <f t="shared" si="2"/>
        <v>#REF!</v>
      </c>
    </row>
    <row r="175">
      <c r="H175" t="str">
        <f>if(FastCalendar!A175="","",VLOOKUP(FastCalendar!A175,data!$A$2:$B$600,2))</f>
        <v>#REF!</v>
      </c>
      <c r="J175" t="str">
        <f t="shared" si="1"/>
        <v>#REF!</v>
      </c>
      <c r="K175" t="str">
        <f t="shared" si="2"/>
        <v>#REF!</v>
      </c>
    </row>
    <row r="176">
      <c r="H176" t="str">
        <f>if(FastCalendar!A176="","",VLOOKUP(FastCalendar!A176,data!$A$2:$B$600,2))</f>
        <v>#REF!</v>
      </c>
      <c r="J176" t="str">
        <f t="shared" si="1"/>
        <v>#REF!</v>
      </c>
      <c r="K176" t="str">
        <f t="shared" si="2"/>
        <v>#REF!</v>
      </c>
    </row>
    <row r="177">
      <c r="H177" t="str">
        <f>if(FastCalendar!A177="","",VLOOKUP(FastCalendar!A177,data!$A$2:$B$600,2))</f>
        <v>#REF!</v>
      </c>
      <c r="J177" t="str">
        <f t="shared" si="1"/>
        <v>#REF!</v>
      </c>
      <c r="K177" t="str">
        <f t="shared" si="2"/>
        <v>#REF!</v>
      </c>
    </row>
    <row r="178">
      <c r="H178" t="str">
        <f>if(FastCalendar!A178="","",VLOOKUP(FastCalendar!A178,data!$A$2:$B$600,2))</f>
        <v>#REF!</v>
      </c>
      <c r="J178" t="str">
        <f t="shared" si="1"/>
        <v>#REF!</v>
      </c>
      <c r="K178" t="str">
        <f t="shared" si="2"/>
        <v>#REF!</v>
      </c>
    </row>
    <row r="179">
      <c r="H179" t="str">
        <f>if(FastCalendar!A179="","",VLOOKUP(FastCalendar!A179,data!$A$2:$B$600,2))</f>
        <v>#REF!</v>
      </c>
      <c r="J179" t="str">
        <f t="shared" si="1"/>
        <v>#REF!</v>
      </c>
      <c r="K179" t="str">
        <f t="shared" si="2"/>
        <v>#REF!</v>
      </c>
    </row>
    <row r="180">
      <c r="H180" t="str">
        <f>if(FastCalendar!A180="","",VLOOKUP(FastCalendar!A180,data!$A$2:$B$600,2))</f>
        <v>#REF!</v>
      </c>
      <c r="J180" t="str">
        <f t="shared" si="1"/>
        <v>#REF!</v>
      </c>
      <c r="K180" t="str">
        <f t="shared" si="2"/>
        <v>#REF!</v>
      </c>
    </row>
    <row r="181">
      <c r="H181" t="str">
        <f>if(FastCalendar!A181="","",VLOOKUP(FastCalendar!A181,data!$A$2:$B$600,2))</f>
        <v>#REF!</v>
      </c>
      <c r="J181" t="str">
        <f t="shared" si="1"/>
        <v>#REF!</v>
      </c>
      <c r="K181" t="str">
        <f t="shared" si="2"/>
        <v>#REF!</v>
      </c>
    </row>
    <row r="182">
      <c r="H182" t="str">
        <f>if(FastCalendar!A182="","",VLOOKUP(FastCalendar!A182,data!$A$2:$B$600,2))</f>
        <v>#REF!</v>
      </c>
      <c r="J182" t="str">
        <f t="shared" si="1"/>
        <v>#REF!</v>
      </c>
      <c r="K182" t="str">
        <f t="shared" si="2"/>
        <v>#REF!</v>
      </c>
    </row>
    <row r="183">
      <c r="H183" t="str">
        <f>if(FastCalendar!A183="","",VLOOKUP(FastCalendar!A183,data!$A$2:$B$600,2))</f>
        <v>#REF!</v>
      </c>
      <c r="J183" t="str">
        <f t="shared" si="1"/>
        <v>#REF!</v>
      </c>
      <c r="K183" t="str">
        <f t="shared" si="2"/>
        <v>#REF!</v>
      </c>
    </row>
    <row r="184">
      <c r="H184" t="str">
        <f>if(FastCalendar!A184="","",VLOOKUP(FastCalendar!A184,data!$A$2:$B$600,2))</f>
        <v>#REF!</v>
      </c>
      <c r="J184" t="str">
        <f t="shared" si="1"/>
        <v>#REF!</v>
      </c>
      <c r="K184" t="str">
        <f t="shared" si="2"/>
        <v>#REF!</v>
      </c>
    </row>
    <row r="185">
      <c r="H185" t="str">
        <f>if(FastCalendar!A185="","",VLOOKUP(FastCalendar!A185,data!$A$2:$B$600,2))</f>
        <v>#REF!</v>
      </c>
      <c r="J185" t="str">
        <f t="shared" si="1"/>
        <v>#REF!</v>
      </c>
      <c r="K185" t="str">
        <f t="shared" si="2"/>
        <v>#REF!</v>
      </c>
    </row>
    <row r="186">
      <c r="H186" t="str">
        <f>if(FastCalendar!A186="","",VLOOKUP(FastCalendar!A186,data!$A$2:$B$600,2))</f>
        <v>#REF!</v>
      </c>
      <c r="J186" t="str">
        <f t="shared" si="1"/>
        <v>#REF!</v>
      </c>
      <c r="K186" t="str">
        <f t="shared" si="2"/>
        <v>#REF!</v>
      </c>
    </row>
    <row r="187">
      <c r="H187" t="str">
        <f>if(FastCalendar!A187="","",VLOOKUP(FastCalendar!A187,data!$A$2:$B$600,2))</f>
        <v>#REF!</v>
      </c>
      <c r="J187" t="str">
        <f t="shared" si="1"/>
        <v>#REF!</v>
      </c>
      <c r="K187" t="str">
        <f t="shared" si="2"/>
        <v>#REF!</v>
      </c>
    </row>
    <row r="188">
      <c r="H188" t="str">
        <f>if(FastCalendar!A188="","",VLOOKUP(FastCalendar!A188,data!$A$2:$B$600,2))</f>
        <v>#REF!</v>
      </c>
      <c r="J188" t="str">
        <f t="shared" si="1"/>
        <v>#REF!</v>
      </c>
      <c r="K188" t="str">
        <f t="shared" si="2"/>
        <v>#REF!</v>
      </c>
    </row>
    <row r="189">
      <c r="H189" t="str">
        <f>if(FastCalendar!A189="","",VLOOKUP(FastCalendar!A189,data!$A$2:$B$600,2))</f>
        <v>#REF!</v>
      </c>
      <c r="J189" t="str">
        <f t="shared" si="1"/>
        <v>#REF!</v>
      </c>
      <c r="K189" t="str">
        <f t="shared" si="2"/>
        <v>#REF!</v>
      </c>
    </row>
    <row r="190">
      <c r="H190" t="str">
        <f>if(FastCalendar!A190="","",VLOOKUP(FastCalendar!A190,data!$A$2:$B$600,2))</f>
        <v>#REF!</v>
      </c>
      <c r="J190" t="str">
        <f t="shared" si="1"/>
        <v>#REF!</v>
      </c>
      <c r="K190" t="str">
        <f t="shared" si="2"/>
        <v>#REF!</v>
      </c>
    </row>
    <row r="191">
      <c r="H191" t="str">
        <f>if(FastCalendar!A191="","",VLOOKUP(FastCalendar!A191,data!$A$2:$B$600,2))</f>
        <v>#REF!</v>
      </c>
      <c r="J191" t="str">
        <f t="shared" si="1"/>
        <v>#REF!</v>
      </c>
      <c r="K191" t="str">
        <f t="shared" si="2"/>
        <v>#REF!</v>
      </c>
    </row>
    <row r="192">
      <c r="H192" t="str">
        <f>if(FastCalendar!A192="","",VLOOKUP(FastCalendar!A192,data!$A$2:$B$600,2))</f>
        <v>#REF!</v>
      </c>
      <c r="J192" t="str">
        <f t="shared" si="1"/>
        <v>#REF!</v>
      </c>
      <c r="K192" t="str">
        <f t="shared" si="2"/>
        <v>#REF!</v>
      </c>
    </row>
    <row r="193">
      <c r="H193" t="str">
        <f>if(FastCalendar!A193="","",VLOOKUP(FastCalendar!A193,data!$A$2:$B$600,2))</f>
        <v>#REF!</v>
      </c>
      <c r="J193" t="str">
        <f t="shared" si="1"/>
        <v>#REF!</v>
      </c>
      <c r="K193" t="str">
        <f t="shared" si="2"/>
        <v>#REF!</v>
      </c>
    </row>
    <row r="194">
      <c r="H194" t="str">
        <f>if(FastCalendar!A194="","",VLOOKUP(FastCalendar!A194,data!$A$2:$B$600,2))</f>
        <v>#REF!</v>
      </c>
      <c r="J194" t="str">
        <f t="shared" si="1"/>
        <v>#REF!</v>
      </c>
      <c r="K194" t="str">
        <f t="shared" si="2"/>
        <v>#REF!</v>
      </c>
    </row>
    <row r="195">
      <c r="H195" t="str">
        <f>if(FastCalendar!A195="","",VLOOKUP(FastCalendar!A195,data!$A$2:$B$600,2))</f>
        <v>#REF!</v>
      </c>
      <c r="J195" t="str">
        <f t="shared" si="1"/>
        <v>#REF!</v>
      </c>
      <c r="K195" t="str">
        <f t="shared" si="2"/>
        <v>#REF!</v>
      </c>
    </row>
    <row r="196">
      <c r="H196" t="str">
        <f>if(FastCalendar!A196="","",VLOOKUP(FastCalendar!A196,data!$A$2:$B$600,2))</f>
        <v>#REF!</v>
      </c>
      <c r="J196" t="str">
        <f t="shared" si="1"/>
        <v>#REF!</v>
      </c>
      <c r="K196" t="str">
        <f t="shared" si="2"/>
        <v>#REF!</v>
      </c>
    </row>
    <row r="197">
      <c r="H197" t="str">
        <f>if(FastCalendar!A197="","",VLOOKUP(FastCalendar!A197,data!$A$2:$B$600,2))</f>
        <v>#REF!</v>
      </c>
      <c r="J197" t="str">
        <f t="shared" si="1"/>
        <v>#REF!</v>
      </c>
      <c r="K197" t="str">
        <f t="shared" si="2"/>
        <v>#REF!</v>
      </c>
    </row>
    <row r="198">
      <c r="H198" t="str">
        <f>if(FastCalendar!A198="","",VLOOKUP(FastCalendar!A198,data!$A$2:$B$600,2))</f>
        <v>#REF!</v>
      </c>
      <c r="J198" t="str">
        <f t="shared" si="1"/>
        <v>#REF!</v>
      </c>
      <c r="K198" t="str">
        <f t="shared" si="2"/>
        <v>#REF!</v>
      </c>
    </row>
    <row r="199">
      <c r="H199" t="str">
        <f>if(FastCalendar!A199="","",VLOOKUP(FastCalendar!A199,data!$A$2:$B$600,2))</f>
        <v>#REF!</v>
      </c>
      <c r="J199" t="str">
        <f t="shared" si="1"/>
        <v>#REF!</v>
      </c>
      <c r="K199" t="str">
        <f t="shared" si="2"/>
        <v>#REF!</v>
      </c>
    </row>
    <row r="200">
      <c r="H200" t="str">
        <f>if(FastCalendar!A200="","",VLOOKUP(FastCalendar!A200,data!$A$2:$B$600,2))</f>
        <v>#REF!</v>
      </c>
      <c r="J200" t="str">
        <f t="shared" si="1"/>
        <v>#REF!</v>
      </c>
      <c r="K200" t="str">
        <f t="shared" si="2"/>
        <v>#REF!</v>
      </c>
    </row>
    <row r="201">
      <c r="H201" t="str">
        <f>if(FastCalendar!A201="","",VLOOKUP(FastCalendar!A201,data!$A$2:$B$600,2))</f>
        <v>#REF!</v>
      </c>
      <c r="J201" t="str">
        <f t="shared" si="1"/>
        <v>#REF!</v>
      </c>
      <c r="K201" t="str">
        <f t="shared" si="2"/>
        <v>#REF!</v>
      </c>
    </row>
    <row r="202">
      <c r="H202" t="str">
        <f>if(FastCalendar!A202="","",VLOOKUP(FastCalendar!A202,data!$A$2:$B$600,2))</f>
        <v>#REF!</v>
      </c>
      <c r="J202" t="str">
        <f t="shared" si="1"/>
        <v>#REF!</v>
      </c>
      <c r="K202" t="str">
        <f t="shared" si="2"/>
        <v>#REF!</v>
      </c>
    </row>
    <row r="203">
      <c r="H203" t="str">
        <f>if(FastCalendar!A203="","",VLOOKUP(FastCalendar!A203,data!$A$2:$B$600,2))</f>
        <v>#REF!</v>
      </c>
      <c r="J203" t="str">
        <f t="shared" si="1"/>
        <v>#REF!</v>
      </c>
      <c r="K203" t="str">
        <f t="shared" si="2"/>
        <v>#REF!</v>
      </c>
    </row>
    <row r="204">
      <c r="H204" t="str">
        <f>if(FastCalendar!A204="","",VLOOKUP(FastCalendar!A204,data!$A$2:$B$600,2))</f>
        <v>#REF!</v>
      </c>
      <c r="J204" t="str">
        <f t="shared" si="1"/>
        <v>#REF!</v>
      </c>
      <c r="K204" t="str">
        <f t="shared" si="2"/>
        <v>#REF!</v>
      </c>
    </row>
    <row r="205">
      <c r="H205" t="str">
        <f>if(FastCalendar!A205="","",VLOOKUP(FastCalendar!A205,data!$A$2:$B$600,2))</f>
        <v>#REF!</v>
      </c>
      <c r="J205" t="str">
        <f t="shared" si="1"/>
        <v>#REF!</v>
      </c>
      <c r="K205" t="str">
        <f t="shared" si="2"/>
        <v>#REF!</v>
      </c>
    </row>
    <row r="206">
      <c r="H206" t="str">
        <f>if(FastCalendar!A206="","",VLOOKUP(FastCalendar!A206,data!$A$2:$B$600,2))</f>
        <v>#REF!</v>
      </c>
      <c r="J206" t="str">
        <f t="shared" si="1"/>
        <v>#REF!</v>
      </c>
      <c r="K206" t="str">
        <f t="shared" si="2"/>
        <v>#REF!</v>
      </c>
    </row>
    <row r="207">
      <c r="H207" t="str">
        <f>if(FastCalendar!A207="","",VLOOKUP(FastCalendar!A207,data!$A$2:$B$600,2))</f>
        <v>#REF!</v>
      </c>
      <c r="J207" t="str">
        <f t="shared" si="1"/>
        <v>#REF!</v>
      </c>
      <c r="K207" t="str">
        <f t="shared" si="2"/>
        <v>#REF!</v>
      </c>
    </row>
    <row r="208">
      <c r="H208" t="str">
        <f>if(FastCalendar!A208="","",VLOOKUP(FastCalendar!A208,data!$A$2:$B$600,2))</f>
        <v>#REF!</v>
      </c>
      <c r="J208" t="str">
        <f t="shared" si="1"/>
        <v>#REF!</v>
      </c>
      <c r="K208" t="str">
        <f t="shared" si="2"/>
        <v>#REF!</v>
      </c>
    </row>
    <row r="209">
      <c r="H209" t="str">
        <f>if(FastCalendar!A209="","",VLOOKUP(FastCalendar!A209,data!$A$2:$B$600,2))</f>
        <v>#REF!</v>
      </c>
      <c r="J209" t="str">
        <f t="shared" si="1"/>
        <v>#REF!</v>
      </c>
      <c r="K209" t="str">
        <f t="shared" si="2"/>
        <v>#REF!</v>
      </c>
    </row>
    <row r="210">
      <c r="H210" t="str">
        <f>if(FastCalendar!A210="","",VLOOKUP(FastCalendar!A210,data!$A$2:$B$600,2))</f>
        <v>#REF!</v>
      </c>
      <c r="J210" t="str">
        <f t="shared" si="1"/>
        <v>#REF!</v>
      </c>
      <c r="K210" t="str">
        <f t="shared" si="2"/>
        <v>#REF!</v>
      </c>
    </row>
    <row r="211">
      <c r="H211" t="str">
        <f>if(FastCalendar!A211="","",VLOOKUP(FastCalendar!A211,data!$A$2:$B$600,2))</f>
        <v>#REF!</v>
      </c>
      <c r="J211" t="str">
        <f t="shared" si="1"/>
        <v>#REF!</v>
      </c>
      <c r="K211" t="str">
        <f t="shared" si="2"/>
        <v>#REF!</v>
      </c>
    </row>
    <row r="212">
      <c r="H212" t="str">
        <f>if(FastCalendar!A212="","",VLOOKUP(FastCalendar!A212,data!$A$2:$B$600,2))</f>
        <v>#REF!</v>
      </c>
      <c r="J212" t="str">
        <f t="shared" si="1"/>
        <v>#REF!</v>
      </c>
      <c r="K212" t="str">
        <f t="shared" si="2"/>
        <v>#REF!</v>
      </c>
    </row>
    <row r="213">
      <c r="H213" t="str">
        <f>if(FastCalendar!A213="","",VLOOKUP(FastCalendar!A213,data!$A$2:$B$600,2))</f>
        <v>#REF!</v>
      </c>
      <c r="J213" t="str">
        <f t="shared" si="1"/>
        <v>#REF!</v>
      </c>
      <c r="K213" t="str">
        <f t="shared" si="2"/>
        <v>#REF!</v>
      </c>
    </row>
    <row r="214">
      <c r="H214" t="str">
        <f>if(FastCalendar!A214="","",VLOOKUP(FastCalendar!A214,data!$A$2:$B$600,2))</f>
        <v>#REF!</v>
      </c>
      <c r="J214" t="str">
        <f t="shared" si="1"/>
        <v>#REF!</v>
      </c>
      <c r="K214" t="str">
        <f t="shared" si="2"/>
        <v>#REF!</v>
      </c>
    </row>
    <row r="215">
      <c r="H215" t="str">
        <f>if(FastCalendar!A215="","",VLOOKUP(FastCalendar!A215,data!$A$2:$B$600,2))</f>
        <v>#REF!</v>
      </c>
      <c r="J215" t="str">
        <f t="shared" si="1"/>
        <v>#REF!</v>
      </c>
      <c r="K215" t="str">
        <f t="shared" si="2"/>
        <v>#REF!</v>
      </c>
    </row>
    <row r="216">
      <c r="H216" t="str">
        <f>if(FastCalendar!A216="","",VLOOKUP(FastCalendar!A216,data!$A$2:$B$600,2))</f>
        <v>#REF!</v>
      </c>
      <c r="J216" t="str">
        <f t="shared" si="1"/>
        <v>#REF!</v>
      </c>
      <c r="K216" t="str">
        <f t="shared" si="2"/>
        <v>#REF!</v>
      </c>
    </row>
    <row r="217">
      <c r="H217" t="str">
        <f>if(FastCalendar!A217="","",VLOOKUP(FastCalendar!A217,data!$A$2:$B$600,2))</f>
        <v>#REF!</v>
      </c>
      <c r="J217" t="str">
        <f t="shared" si="1"/>
        <v>#REF!</v>
      </c>
      <c r="K217" t="str">
        <f t="shared" si="2"/>
        <v>#REF!</v>
      </c>
    </row>
    <row r="218">
      <c r="H218" t="str">
        <f>if(FastCalendar!A218="","",VLOOKUP(FastCalendar!A218,data!$A$2:$B$600,2))</f>
        <v>#REF!</v>
      </c>
      <c r="J218" t="str">
        <f t="shared" si="1"/>
        <v>#REF!</v>
      </c>
      <c r="K218" t="str">
        <f t="shared" si="2"/>
        <v>#REF!</v>
      </c>
    </row>
    <row r="219">
      <c r="H219" t="str">
        <f>if(FastCalendar!A219="","",VLOOKUP(FastCalendar!A219,data!$A$2:$B$600,2))</f>
        <v>#REF!</v>
      </c>
      <c r="J219" t="str">
        <f t="shared" si="1"/>
        <v>#REF!</v>
      </c>
      <c r="K219" t="str">
        <f t="shared" si="2"/>
        <v>#REF!</v>
      </c>
    </row>
    <row r="220">
      <c r="H220" t="str">
        <f>if(FastCalendar!A220="","",VLOOKUP(FastCalendar!A220,data!$A$2:$B$600,2))</f>
        <v>#REF!</v>
      </c>
      <c r="J220" t="str">
        <f t="shared" si="1"/>
        <v>#REF!</v>
      </c>
      <c r="K220" t="str">
        <f t="shared" si="2"/>
        <v>#REF!</v>
      </c>
    </row>
    <row r="221">
      <c r="H221" t="str">
        <f>if(FastCalendar!A221="","",VLOOKUP(FastCalendar!A221,data!$A$2:$B$600,2))</f>
        <v>#REF!</v>
      </c>
      <c r="J221" t="str">
        <f t="shared" si="1"/>
        <v>#REF!</v>
      </c>
      <c r="K221" t="str">
        <f t="shared" si="2"/>
        <v>#REF!</v>
      </c>
    </row>
    <row r="222">
      <c r="H222" t="str">
        <f>if(FastCalendar!A222="","",VLOOKUP(FastCalendar!A222,data!$A$2:$B$600,2))</f>
        <v>#REF!</v>
      </c>
      <c r="J222" t="str">
        <f t="shared" si="1"/>
        <v>#REF!</v>
      </c>
      <c r="K222" t="str">
        <f t="shared" si="2"/>
        <v>#REF!</v>
      </c>
    </row>
    <row r="223">
      <c r="H223" t="str">
        <f>if(FastCalendar!A223="","",VLOOKUP(FastCalendar!A223,data!$A$2:$B$600,2))</f>
        <v>#REF!</v>
      </c>
      <c r="J223" t="str">
        <f t="shared" si="1"/>
        <v>#REF!</v>
      </c>
      <c r="K223" t="str">
        <f t="shared" si="2"/>
        <v>#REF!</v>
      </c>
    </row>
    <row r="224">
      <c r="H224" t="str">
        <f>if(FastCalendar!A224="","",VLOOKUP(FastCalendar!A224,data!$A$2:$B$600,2))</f>
        <v>#REF!</v>
      </c>
      <c r="J224" t="str">
        <f t="shared" si="1"/>
        <v>#REF!</v>
      </c>
      <c r="K224" t="str">
        <f t="shared" si="2"/>
        <v>#REF!</v>
      </c>
    </row>
    <row r="225">
      <c r="H225" t="str">
        <f>if(FastCalendar!A225="","",VLOOKUP(FastCalendar!A225,data!$A$2:$B$600,2))</f>
        <v>#REF!</v>
      </c>
      <c r="J225" t="str">
        <f t="shared" si="1"/>
        <v>#REF!</v>
      </c>
      <c r="K225" t="str">
        <f t="shared" si="2"/>
        <v>#REF!</v>
      </c>
    </row>
    <row r="226">
      <c r="H226" t="str">
        <f>if(FastCalendar!A226="","",VLOOKUP(FastCalendar!A226,data!$A$2:$B$600,2))</f>
        <v>#REF!</v>
      </c>
      <c r="J226" t="str">
        <f t="shared" si="1"/>
        <v>#REF!</v>
      </c>
      <c r="K226" t="str">
        <f t="shared" si="2"/>
        <v>#REF!</v>
      </c>
    </row>
    <row r="227">
      <c r="H227" t="str">
        <f>if(FastCalendar!A227="","",VLOOKUP(FastCalendar!A227,data!$A$2:$B$600,2))</f>
        <v>#REF!</v>
      </c>
      <c r="J227" t="str">
        <f t="shared" si="1"/>
        <v>#REF!</v>
      </c>
      <c r="K227" t="str">
        <f t="shared" si="2"/>
        <v>#REF!</v>
      </c>
    </row>
    <row r="228">
      <c r="H228" t="str">
        <f>if(FastCalendar!A228="","",VLOOKUP(FastCalendar!A228,data!$A$2:$B$600,2))</f>
        <v>#REF!</v>
      </c>
      <c r="J228" t="str">
        <f t="shared" si="1"/>
        <v>#REF!</v>
      </c>
      <c r="K228" t="str">
        <f t="shared" si="2"/>
        <v>#REF!</v>
      </c>
    </row>
    <row r="229">
      <c r="H229" t="str">
        <f>if(FastCalendar!A229="","",VLOOKUP(FastCalendar!A229,data!$A$2:$B$600,2))</f>
        <v>#REF!</v>
      </c>
      <c r="J229" t="str">
        <f t="shared" si="1"/>
        <v>#REF!</v>
      </c>
      <c r="K229" t="str">
        <f t="shared" si="2"/>
        <v>#REF!</v>
      </c>
    </row>
    <row r="230">
      <c r="H230" t="str">
        <f>if(FastCalendar!A230="","",VLOOKUP(FastCalendar!A230,data!$A$2:$B$600,2))</f>
        <v>#REF!</v>
      </c>
      <c r="J230" t="str">
        <f t="shared" si="1"/>
        <v>#REF!</v>
      </c>
      <c r="K230" t="str">
        <f t="shared" si="2"/>
        <v>#REF!</v>
      </c>
    </row>
    <row r="231">
      <c r="H231" t="str">
        <f>if(FastCalendar!A231="","",VLOOKUP(FastCalendar!A231,data!$A$2:$B$600,2))</f>
        <v>#REF!</v>
      </c>
      <c r="J231" t="str">
        <f t="shared" si="1"/>
        <v>#REF!</v>
      </c>
      <c r="K231" t="str">
        <f t="shared" si="2"/>
        <v>#REF!</v>
      </c>
    </row>
    <row r="232">
      <c r="H232" t="str">
        <f>if(FastCalendar!A232="","",VLOOKUP(FastCalendar!A232,data!$A$2:$B$600,2))</f>
        <v>#REF!</v>
      </c>
      <c r="J232" t="str">
        <f t="shared" si="1"/>
        <v>#REF!</v>
      </c>
      <c r="K232" t="str">
        <f t="shared" si="2"/>
        <v>#REF!</v>
      </c>
    </row>
    <row r="233">
      <c r="H233" t="str">
        <f>if(FastCalendar!A233="","",VLOOKUP(FastCalendar!A233,data!$A$2:$B$600,2))</f>
        <v>#REF!</v>
      </c>
      <c r="J233" t="str">
        <f t="shared" si="1"/>
        <v>#REF!</v>
      </c>
      <c r="K233" t="str">
        <f t="shared" si="2"/>
        <v>#REF!</v>
      </c>
    </row>
    <row r="234">
      <c r="H234" t="str">
        <f>if(FastCalendar!A234="","",VLOOKUP(FastCalendar!A234,data!$A$2:$B$600,2))</f>
        <v>#REF!</v>
      </c>
      <c r="J234" t="str">
        <f t="shared" si="1"/>
        <v>#REF!</v>
      </c>
      <c r="K234" t="str">
        <f t="shared" si="2"/>
        <v>#REF!</v>
      </c>
    </row>
    <row r="235">
      <c r="H235" t="str">
        <f>if(FastCalendar!A235="","",VLOOKUP(FastCalendar!A235,data!$A$2:$B$600,2))</f>
        <v>#REF!</v>
      </c>
      <c r="J235" t="str">
        <f t="shared" si="1"/>
        <v>#REF!</v>
      </c>
      <c r="K235" t="str">
        <f t="shared" si="2"/>
        <v>#REF!</v>
      </c>
    </row>
    <row r="236">
      <c r="H236" t="str">
        <f>if(FastCalendar!A236="","",VLOOKUP(FastCalendar!A236,data!$A$2:$B$600,2))</f>
        <v>#REF!</v>
      </c>
      <c r="J236" t="str">
        <f t="shared" si="1"/>
        <v>#REF!</v>
      </c>
      <c r="K236" t="str">
        <f t="shared" si="2"/>
        <v>#REF!</v>
      </c>
    </row>
    <row r="237">
      <c r="H237" t="str">
        <f>if(FastCalendar!A237="","",VLOOKUP(FastCalendar!A237,data!$A$2:$B$600,2))</f>
        <v>#REF!</v>
      </c>
      <c r="J237" t="str">
        <f t="shared" si="1"/>
        <v>#REF!</v>
      </c>
      <c r="K237" t="str">
        <f t="shared" si="2"/>
        <v>#REF!</v>
      </c>
    </row>
    <row r="238">
      <c r="H238" t="str">
        <f>if(FastCalendar!A238="","",VLOOKUP(FastCalendar!A238,data!$A$2:$B$600,2))</f>
        <v>#REF!</v>
      </c>
      <c r="J238" t="str">
        <f t="shared" si="1"/>
        <v>#REF!</v>
      </c>
      <c r="K238" t="str">
        <f t="shared" si="2"/>
        <v>#REF!</v>
      </c>
    </row>
    <row r="239">
      <c r="H239" t="str">
        <f>if(FastCalendar!A239="","",VLOOKUP(FastCalendar!A239,data!$A$2:$B$600,2))</f>
        <v>#REF!</v>
      </c>
      <c r="J239" t="str">
        <f t="shared" si="1"/>
        <v>#REF!</v>
      </c>
      <c r="K239" t="str">
        <f t="shared" si="2"/>
        <v>#REF!</v>
      </c>
    </row>
    <row r="240">
      <c r="H240" t="str">
        <f>if(FastCalendar!A240="","",VLOOKUP(FastCalendar!A240,data!$A$2:$B$600,2))</f>
        <v>#REF!</v>
      </c>
      <c r="J240" t="str">
        <f t="shared" si="1"/>
        <v>#REF!</v>
      </c>
      <c r="K240" t="str">
        <f t="shared" si="2"/>
        <v>#REF!</v>
      </c>
    </row>
    <row r="241">
      <c r="H241" t="str">
        <f>if(FastCalendar!A241="","",VLOOKUP(FastCalendar!A241,data!$A$2:$B$600,2))</f>
        <v>#REF!</v>
      </c>
      <c r="J241" t="str">
        <f t="shared" si="1"/>
        <v>#REF!</v>
      </c>
      <c r="K241" t="str">
        <f t="shared" si="2"/>
        <v>#REF!</v>
      </c>
    </row>
    <row r="242">
      <c r="H242" t="str">
        <f>if(FastCalendar!A242="","",VLOOKUP(FastCalendar!A242,data!$A$2:$B$600,2))</f>
        <v>#REF!</v>
      </c>
      <c r="J242" t="str">
        <f t="shared" si="1"/>
        <v>#REF!</v>
      </c>
      <c r="K242" t="str">
        <f t="shared" si="2"/>
        <v>#REF!</v>
      </c>
    </row>
    <row r="243">
      <c r="H243" t="str">
        <f>if(FastCalendar!A243="","",VLOOKUP(FastCalendar!A243,data!$A$2:$B$600,2))</f>
        <v>#REF!</v>
      </c>
      <c r="J243" t="str">
        <f t="shared" si="1"/>
        <v>#REF!</v>
      </c>
      <c r="K243" t="str">
        <f t="shared" si="2"/>
        <v>#REF!</v>
      </c>
    </row>
    <row r="244">
      <c r="H244" t="str">
        <f>if(FastCalendar!A244="","",VLOOKUP(FastCalendar!A244,data!$A$2:$B$600,2))</f>
        <v>#REF!</v>
      </c>
      <c r="J244" t="str">
        <f t="shared" si="1"/>
        <v>#REF!</v>
      </c>
      <c r="K244" t="str">
        <f t="shared" si="2"/>
        <v>#REF!</v>
      </c>
    </row>
    <row r="245">
      <c r="H245" t="str">
        <f>if(FastCalendar!A245="","",VLOOKUP(FastCalendar!A245,data!$A$2:$B$600,2))</f>
        <v>#REF!</v>
      </c>
      <c r="J245" t="str">
        <f t="shared" si="1"/>
        <v>#REF!</v>
      </c>
      <c r="K245" t="str">
        <f t="shared" si="2"/>
        <v>#REF!</v>
      </c>
    </row>
    <row r="246">
      <c r="H246" t="str">
        <f>if(FastCalendar!A246="","",VLOOKUP(FastCalendar!A246,data!$A$2:$B$600,2))</f>
        <v>#REF!</v>
      </c>
      <c r="J246" t="str">
        <f t="shared" si="1"/>
        <v>#REF!</v>
      </c>
      <c r="K246" t="str">
        <f t="shared" si="2"/>
        <v>#REF!</v>
      </c>
    </row>
    <row r="247">
      <c r="H247" t="str">
        <f>if(FastCalendar!A247="","",VLOOKUP(FastCalendar!A247,data!$A$2:$B$600,2))</f>
        <v>#REF!</v>
      </c>
      <c r="J247" t="str">
        <f t="shared" si="1"/>
        <v>#REF!</v>
      </c>
      <c r="K247" t="str">
        <f t="shared" si="2"/>
        <v>#REF!</v>
      </c>
    </row>
    <row r="248">
      <c r="H248" t="str">
        <f>if(FastCalendar!A248="","",VLOOKUP(FastCalendar!A248,data!$A$2:$B$600,2))</f>
        <v>#REF!</v>
      </c>
      <c r="J248" t="str">
        <f t="shared" si="1"/>
        <v>#REF!</v>
      </c>
      <c r="K248" t="str">
        <f t="shared" si="2"/>
        <v>#REF!</v>
      </c>
    </row>
    <row r="249">
      <c r="H249" t="str">
        <f>if(FastCalendar!A249="","",VLOOKUP(FastCalendar!A249,data!$A$2:$B$600,2))</f>
        <v>#REF!</v>
      </c>
      <c r="J249" t="str">
        <f t="shared" si="1"/>
        <v>#REF!</v>
      </c>
      <c r="K249" t="str">
        <f t="shared" si="2"/>
        <v>#REF!</v>
      </c>
    </row>
    <row r="250">
      <c r="H250" t="str">
        <f>if(FastCalendar!A250="","",VLOOKUP(FastCalendar!A250,data!$A$2:$B$600,2))</f>
        <v>#REF!</v>
      </c>
      <c r="J250" t="str">
        <f t="shared" si="1"/>
        <v>#REF!</v>
      </c>
      <c r="K250" t="str">
        <f t="shared" si="2"/>
        <v>#REF!</v>
      </c>
    </row>
    <row r="251">
      <c r="H251" t="str">
        <f>if(FastCalendar!A251="","",VLOOKUP(FastCalendar!A251,data!$A$2:$B$600,2))</f>
        <v>#REF!</v>
      </c>
      <c r="J251" t="str">
        <f t="shared" si="1"/>
        <v>#REF!</v>
      </c>
      <c r="K251" t="str">
        <f t="shared" si="2"/>
        <v>#REF!</v>
      </c>
    </row>
    <row r="252">
      <c r="H252" t="str">
        <f>if(FastCalendar!A252="","",VLOOKUP(FastCalendar!A252,data!$A$2:$B$600,2))</f>
        <v>#REF!</v>
      </c>
      <c r="J252" t="str">
        <f t="shared" si="1"/>
        <v>#REF!</v>
      </c>
      <c r="K252" t="str">
        <f t="shared" si="2"/>
        <v>#REF!</v>
      </c>
    </row>
    <row r="253">
      <c r="H253" t="str">
        <f>if(FastCalendar!A253="","",VLOOKUP(FastCalendar!A253,data!$A$2:$B$600,2))</f>
        <v>#REF!</v>
      </c>
      <c r="J253" t="str">
        <f t="shared" si="1"/>
        <v>#REF!</v>
      </c>
      <c r="K253" t="str">
        <f t="shared" si="2"/>
        <v>#REF!</v>
      </c>
    </row>
    <row r="254">
      <c r="H254" t="str">
        <f>if(FastCalendar!A254="","",VLOOKUP(FastCalendar!A254,data!$A$2:$B$600,2))</f>
        <v>#REF!</v>
      </c>
      <c r="J254" t="str">
        <f t="shared" si="1"/>
        <v>#REF!</v>
      </c>
      <c r="K254" t="str">
        <f t="shared" si="2"/>
        <v>#REF!</v>
      </c>
    </row>
    <row r="255">
      <c r="H255" t="str">
        <f>if(FastCalendar!A255="","",VLOOKUP(FastCalendar!A255,data!$A$2:$B$600,2))</f>
        <v>#REF!</v>
      </c>
      <c r="J255" t="str">
        <f t="shared" si="1"/>
        <v>#REF!</v>
      </c>
      <c r="K255" t="str">
        <f t="shared" si="2"/>
        <v>#REF!</v>
      </c>
    </row>
    <row r="256">
      <c r="H256" t="str">
        <f>if(FastCalendar!A256="","",VLOOKUP(FastCalendar!A256,data!$A$2:$B$600,2))</f>
        <v>#REF!</v>
      </c>
      <c r="J256" t="str">
        <f t="shared" si="1"/>
        <v>#REF!</v>
      </c>
      <c r="K256" t="str">
        <f t="shared" si="2"/>
        <v>#REF!</v>
      </c>
    </row>
    <row r="257">
      <c r="H257" t="str">
        <f>if(FastCalendar!A257="","",VLOOKUP(FastCalendar!A257,data!$A$2:$B$600,2))</f>
        <v>#REF!</v>
      </c>
      <c r="J257" t="str">
        <f t="shared" si="1"/>
        <v>#REF!</v>
      </c>
      <c r="K257" t="str">
        <f t="shared" si="2"/>
        <v>#REF!</v>
      </c>
    </row>
    <row r="258">
      <c r="H258" t="str">
        <f>if(FastCalendar!A258="","",VLOOKUP(FastCalendar!A258,data!$A$2:$B$600,2))</f>
        <v>#REF!</v>
      </c>
      <c r="J258" t="str">
        <f t="shared" si="1"/>
        <v>#REF!</v>
      </c>
      <c r="K258" t="str">
        <f t="shared" si="2"/>
        <v>#REF!</v>
      </c>
    </row>
    <row r="259">
      <c r="H259" t="str">
        <f>if(FastCalendar!A259="","",VLOOKUP(FastCalendar!A259,data!$A$2:$B$600,2))</f>
        <v>#REF!</v>
      </c>
      <c r="J259" t="str">
        <f t="shared" si="1"/>
        <v>#REF!</v>
      </c>
      <c r="K259" t="str">
        <f t="shared" si="2"/>
        <v>#REF!</v>
      </c>
    </row>
    <row r="260">
      <c r="H260" t="str">
        <f>if(FastCalendar!A260="","",VLOOKUP(FastCalendar!A260,data!$A$2:$B$600,2))</f>
        <v>#REF!</v>
      </c>
      <c r="J260" t="str">
        <f t="shared" si="1"/>
        <v>#REF!</v>
      </c>
      <c r="K260" t="str">
        <f t="shared" si="2"/>
        <v>#REF!</v>
      </c>
    </row>
    <row r="261">
      <c r="H261" t="str">
        <f>if(FastCalendar!A261="","",VLOOKUP(FastCalendar!A261,data!$A$2:$B$600,2))</f>
        <v>#REF!</v>
      </c>
      <c r="J261" t="str">
        <f t="shared" si="1"/>
        <v>#REF!</v>
      </c>
      <c r="K261" t="str">
        <f t="shared" si="2"/>
        <v>#REF!</v>
      </c>
    </row>
    <row r="262">
      <c r="H262" t="str">
        <f>if(FastCalendar!A262="","",VLOOKUP(FastCalendar!A262,data!$A$2:$B$600,2))</f>
        <v>#REF!</v>
      </c>
      <c r="J262" t="str">
        <f t="shared" si="1"/>
        <v>#REF!</v>
      </c>
      <c r="K262" t="str">
        <f t="shared" si="2"/>
        <v>#REF!</v>
      </c>
    </row>
    <row r="263">
      <c r="H263" t="str">
        <f>if(FastCalendar!A263="","",VLOOKUP(FastCalendar!A263,data!$A$2:$B$600,2))</f>
        <v>#REF!</v>
      </c>
      <c r="J263" t="str">
        <f t="shared" si="1"/>
        <v>#REF!</v>
      </c>
      <c r="K263" t="str">
        <f t="shared" si="2"/>
        <v>#REF!</v>
      </c>
    </row>
    <row r="264">
      <c r="H264" t="str">
        <f>if(FastCalendar!A264="","",VLOOKUP(FastCalendar!A264,data!$A$2:$B$600,2))</f>
        <v>#REF!</v>
      </c>
      <c r="J264" t="str">
        <f t="shared" si="1"/>
        <v>#REF!</v>
      </c>
      <c r="K264" t="str">
        <f t="shared" si="2"/>
        <v>#REF!</v>
      </c>
    </row>
    <row r="265">
      <c r="H265" t="str">
        <f>if(FastCalendar!A265="","",VLOOKUP(FastCalendar!A265,data!$A$2:$B$600,2))</f>
        <v>#REF!</v>
      </c>
      <c r="J265" t="str">
        <f t="shared" si="1"/>
        <v>#REF!</v>
      </c>
      <c r="K265" t="str">
        <f t="shared" si="2"/>
        <v>#REF!</v>
      </c>
    </row>
    <row r="266">
      <c r="H266" t="str">
        <f>if(FastCalendar!A266="","",VLOOKUP(FastCalendar!A266,data!$A$2:$B$600,2))</f>
        <v>#REF!</v>
      </c>
      <c r="J266" t="str">
        <f t="shared" si="1"/>
        <v>#REF!</v>
      </c>
      <c r="K266" t="str">
        <f t="shared" si="2"/>
        <v>#REF!</v>
      </c>
    </row>
    <row r="267">
      <c r="H267" t="str">
        <f>if(FastCalendar!A267="","",VLOOKUP(FastCalendar!A267,data!$A$2:$B$600,2))</f>
        <v>#REF!</v>
      </c>
      <c r="J267" t="str">
        <f t="shared" si="1"/>
        <v>#REF!</v>
      </c>
      <c r="K267" t="str">
        <f t="shared" si="2"/>
        <v>#REF!</v>
      </c>
    </row>
    <row r="268">
      <c r="H268" t="str">
        <f>if(FastCalendar!A268="","",VLOOKUP(FastCalendar!A268,data!$A$2:$B$600,2))</f>
        <v>#REF!</v>
      </c>
      <c r="J268" t="str">
        <f t="shared" si="1"/>
        <v>#REF!</v>
      </c>
      <c r="K268" t="str">
        <f t="shared" si="2"/>
        <v>#REF!</v>
      </c>
    </row>
    <row r="269">
      <c r="H269" t="str">
        <f>if(FastCalendar!A269="","",VLOOKUP(FastCalendar!A269,data!$A$2:$B$600,2))</f>
        <v>#REF!</v>
      </c>
      <c r="J269" t="str">
        <f t="shared" si="1"/>
        <v>#REF!</v>
      </c>
      <c r="K269" t="str">
        <f t="shared" si="2"/>
        <v>#REF!</v>
      </c>
    </row>
    <row r="270">
      <c r="H270" t="str">
        <f>if(FastCalendar!A270="","",VLOOKUP(FastCalendar!A270,data!$A$2:$B$600,2))</f>
        <v>#REF!</v>
      </c>
      <c r="J270" t="str">
        <f t="shared" si="1"/>
        <v>#REF!</v>
      </c>
      <c r="K270" t="str">
        <f t="shared" si="2"/>
        <v>#REF!</v>
      </c>
    </row>
    <row r="271">
      <c r="H271" t="str">
        <f>if(FastCalendar!A271="","",VLOOKUP(FastCalendar!A271,data!$A$2:$B$600,2))</f>
        <v>#REF!</v>
      </c>
      <c r="J271" t="str">
        <f t="shared" si="1"/>
        <v>#REF!</v>
      </c>
      <c r="K271" t="str">
        <f t="shared" si="2"/>
        <v>#REF!</v>
      </c>
    </row>
    <row r="272">
      <c r="H272" t="str">
        <f>if(FastCalendar!A272="","",VLOOKUP(FastCalendar!A272,data!$A$2:$B$600,2))</f>
        <v>#REF!</v>
      </c>
      <c r="J272" t="str">
        <f t="shared" si="1"/>
        <v>#REF!</v>
      </c>
      <c r="K272" t="str">
        <f t="shared" si="2"/>
        <v>#REF!</v>
      </c>
    </row>
    <row r="273">
      <c r="H273" t="str">
        <f>if(FastCalendar!A273="","",VLOOKUP(FastCalendar!A273,data!$A$2:$B$600,2))</f>
        <v>#REF!</v>
      </c>
      <c r="J273" t="str">
        <f t="shared" si="1"/>
        <v>#REF!</v>
      </c>
      <c r="K273" t="str">
        <f t="shared" si="2"/>
        <v>#REF!</v>
      </c>
    </row>
    <row r="274">
      <c r="H274" t="str">
        <f>if(FastCalendar!A274="","",VLOOKUP(FastCalendar!A274,data!$A$2:$B$600,2))</f>
        <v>#REF!</v>
      </c>
      <c r="J274" t="str">
        <f t="shared" si="1"/>
        <v>#REF!</v>
      </c>
      <c r="K274" t="str">
        <f t="shared" si="2"/>
        <v>#REF!</v>
      </c>
    </row>
    <row r="275">
      <c r="H275" t="str">
        <f>if(FastCalendar!A275="","",VLOOKUP(FastCalendar!A275,data!$A$2:$B$600,2))</f>
        <v>#REF!</v>
      </c>
      <c r="J275" t="str">
        <f t="shared" si="1"/>
        <v>#REF!</v>
      </c>
      <c r="K275" t="str">
        <f t="shared" si="2"/>
        <v>#REF!</v>
      </c>
    </row>
    <row r="276">
      <c r="H276" t="str">
        <f>if(FastCalendar!A276="","",VLOOKUP(FastCalendar!A276,data!$A$2:$B$600,2))</f>
        <v>#REF!</v>
      </c>
      <c r="J276" t="str">
        <f t="shared" si="1"/>
        <v>#REF!</v>
      </c>
      <c r="K276" t="str">
        <f t="shared" si="2"/>
        <v>#REF!</v>
      </c>
    </row>
    <row r="277">
      <c r="H277" t="str">
        <f>if(FastCalendar!A277="","",VLOOKUP(FastCalendar!A277,data!$A$2:$B$600,2))</f>
        <v>#REF!</v>
      </c>
      <c r="J277" t="str">
        <f t="shared" si="1"/>
        <v>#REF!</v>
      </c>
      <c r="K277" t="str">
        <f t="shared" si="2"/>
        <v>#REF!</v>
      </c>
    </row>
    <row r="278">
      <c r="H278" t="str">
        <f>if(FastCalendar!A278="","",VLOOKUP(FastCalendar!A278,data!$A$2:$B$600,2))</f>
        <v>#REF!</v>
      </c>
      <c r="J278" t="str">
        <f t="shared" si="1"/>
        <v>#REF!</v>
      </c>
      <c r="K278" t="str">
        <f t="shared" si="2"/>
        <v>#REF!</v>
      </c>
    </row>
    <row r="279">
      <c r="H279" t="str">
        <f>if(FastCalendar!A279="","",VLOOKUP(FastCalendar!A279,data!$A$2:$B$600,2))</f>
        <v>#REF!</v>
      </c>
      <c r="J279" t="str">
        <f t="shared" si="1"/>
        <v>#REF!</v>
      </c>
      <c r="K279" t="str">
        <f t="shared" si="2"/>
        <v>#REF!</v>
      </c>
    </row>
    <row r="280">
      <c r="H280" t="str">
        <f>if(FastCalendar!A280="","",VLOOKUP(FastCalendar!A280,data!$A$2:$B$600,2))</f>
        <v>#REF!</v>
      </c>
      <c r="J280" t="str">
        <f t="shared" si="1"/>
        <v>#REF!</v>
      </c>
      <c r="K280" t="str">
        <f t="shared" si="2"/>
        <v>#REF!</v>
      </c>
    </row>
    <row r="281">
      <c r="H281" t="str">
        <f>if(FastCalendar!A281="","",VLOOKUP(FastCalendar!A281,data!$A$2:$B$600,2))</f>
        <v>#REF!</v>
      </c>
      <c r="J281" t="str">
        <f t="shared" si="1"/>
        <v>#REF!</v>
      </c>
      <c r="K281" t="str">
        <f t="shared" si="2"/>
        <v>#REF!</v>
      </c>
    </row>
    <row r="282">
      <c r="H282" t="str">
        <f>if(FastCalendar!A282="","",VLOOKUP(FastCalendar!A282,data!$A$2:$B$600,2))</f>
        <v>#REF!</v>
      </c>
      <c r="J282" t="str">
        <f t="shared" si="1"/>
        <v>#REF!</v>
      </c>
      <c r="K282" t="str">
        <f t="shared" si="2"/>
        <v>#REF!</v>
      </c>
    </row>
    <row r="283">
      <c r="H283" t="str">
        <f>if(FastCalendar!A283="","",VLOOKUP(FastCalendar!A283,data!$A$2:$B$600,2))</f>
        <v>#REF!</v>
      </c>
      <c r="J283" t="str">
        <f t="shared" si="1"/>
        <v>#REF!</v>
      </c>
      <c r="K283" t="str">
        <f t="shared" si="2"/>
        <v>#REF!</v>
      </c>
    </row>
    <row r="284">
      <c r="H284" t="str">
        <f>if(FastCalendar!A284="","",VLOOKUP(FastCalendar!A284,data!$A$2:$B$600,2))</f>
        <v>#REF!</v>
      </c>
      <c r="J284" t="str">
        <f t="shared" si="1"/>
        <v>#REF!</v>
      </c>
      <c r="K284" t="str">
        <f t="shared" si="2"/>
        <v>#REF!</v>
      </c>
    </row>
    <row r="285">
      <c r="H285" t="str">
        <f>if(FastCalendar!A285="","",VLOOKUP(FastCalendar!A285,data!$A$2:$B$600,2))</f>
        <v>#REF!</v>
      </c>
      <c r="J285" t="str">
        <f t="shared" si="1"/>
        <v>#REF!</v>
      </c>
      <c r="K285" t="str">
        <f t="shared" si="2"/>
        <v>#REF!</v>
      </c>
    </row>
    <row r="286">
      <c r="H286" t="str">
        <f>if(FastCalendar!A286="","",VLOOKUP(FastCalendar!A286,data!$A$2:$B$600,2))</f>
        <v>#REF!</v>
      </c>
      <c r="J286" t="str">
        <f t="shared" si="1"/>
        <v>#REF!</v>
      </c>
      <c r="K286" t="str">
        <f t="shared" si="2"/>
        <v>#REF!</v>
      </c>
    </row>
    <row r="287">
      <c r="H287" t="str">
        <f>if(FastCalendar!A287="","",VLOOKUP(FastCalendar!A287,data!$A$2:$B$600,2))</f>
        <v>#REF!</v>
      </c>
      <c r="J287" t="str">
        <f t="shared" si="1"/>
        <v>#REF!</v>
      </c>
      <c r="K287" t="str">
        <f t="shared" si="2"/>
        <v>#REF!</v>
      </c>
    </row>
    <row r="288">
      <c r="H288" t="str">
        <f>if(FastCalendar!A288="","",VLOOKUP(FastCalendar!A288,data!$A$2:$B$600,2))</f>
        <v>#REF!</v>
      </c>
      <c r="J288" t="str">
        <f t="shared" si="1"/>
        <v>#REF!</v>
      </c>
      <c r="K288" t="str">
        <f t="shared" si="2"/>
        <v>#REF!</v>
      </c>
    </row>
    <row r="289">
      <c r="H289" t="str">
        <f>if(FastCalendar!A289="","",VLOOKUP(FastCalendar!A289,data!$A$2:$B$600,2))</f>
        <v>#REF!</v>
      </c>
      <c r="J289" t="str">
        <f t="shared" si="1"/>
        <v>#REF!</v>
      </c>
      <c r="K289" t="str">
        <f t="shared" si="2"/>
        <v>#REF!</v>
      </c>
    </row>
    <row r="290">
      <c r="H290" t="str">
        <f>if(FastCalendar!A290="","",VLOOKUP(FastCalendar!A290,data!$A$2:$B$600,2))</f>
        <v>#REF!</v>
      </c>
      <c r="J290" t="str">
        <f t="shared" si="1"/>
        <v>#REF!</v>
      </c>
      <c r="K290" t="str">
        <f t="shared" si="2"/>
        <v>#REF!</v>
      </c>
    </row>
    <row r="291">
      <c r="H291" t="str">
        <f>if(FastCalendar!A291="","",VLOOKUP(FastCalendar!A291,data!$A$2:$B$600,2))</f>
        <v>#REF!</v>
      </c>
      <c r="J291" t="str">
        <f t="shared" si="1"/>
        <v>#REF!</v>
      </c>
      <c r="K291" t="str">
        <f t="shared" si="2"/>
        <v>#REF!</v>
      </c>
    </row>
    <row r="292">
      <c r="H292" t="str">
        <f>if(FastCalendar!A292="","",VLOOKUP(FastCalendar!A292,data!$A$2:$B$600,2))</f>
        <v>#REF!</v>
      </c>
      <c r="J292" t="str">
        <f t="shared" si="1"/>
        <v>#REF!</v>
      </c>
      <c r="K292" t="str">
        <f t="shared" si="2"/>
        <v>#REF!</v>
      </c>
    </row>
    <row r="293">
      <c r="H293" t="str">
        <f>if(FastCalendar!A293="","",VLOOKUP(FastCalendar!A293,data!$A$2:$B$600,2))</f>
        <v>#REF!</v>
      </c>
      <c r="J293" t="str">
        <f t="shared" si="1"/>
        <v>#REF!</v>
      </c>
      <c r="K293" t="str">
        <f t="shared" si="2"/>
        <v>#REF!</v>
      </c>
    </row>
    <row r="294">
      <c r="H294" t="str">
        <f>if(FastCalendar!A294="","",VLOOKUP(FastCalendar!A294,data!$A$2:$B$600,2))</f>
        <v>#REF!</v>
      </c>
      <c r="J294" t="str">
        <f t="shared" si="1"/>
        <v>#REF!</v>
      </c>
      <c r="K294" t="str">
        <f t="shared" si="2"/>
        <v>#REF!</v>
      </c>
    </row>
    <row r="295">
      <c r="H295" t="str">
        <f>if(FastCalendar!A295="","",VLOOKUP(FastCalendar!A295,data!$A$2:$B$600,2))</f>
        <v>#REF!</v>
      </c>
      <c r="J295" t="str">
        <f t="shared" si="1"/>
        <v>#REF!</v>
      </c>
      <c r="K295" t="str">
        <f t="shared" si="2"/>
        <v>#REF!</v>
      </c>
    </row>
    <row r="296">
      <c r="H296" t="str">
        <f>if(FastCalendar!A296="","",VLOOKUP(FastCalendar!A296,data!$A$2:$B$600,2))</f>
        <v>#REF!</v>
      </c>
      <c r="J296" t="str">
        <f t="shared" si="1"/>
        <v>#REF!</v>
      </c>
      <c r="K296" t="str">
        <f t="shared" si="2"/>
        <v>#REF!</v>
      </c>
    </row>
    <row r="297">
      <c r="H297" t="str">
        <f>if(FastCalendar!A297="","",VLOOKUP(FastCalendar!A297,data!$A$2:$B$600,2))</f>
        <v>#REF!</v>
      </c>
      <c r="J297" t="str">
        <f t="shared" si="1"/>
        <v>#REF!</v>
      </c>
      <c r="K297" t="str">
        <f t="shared" si="2"/>
        <v>#REF!</v>
      </c>
    </row>
    <row r="298">
      <c r="H298" t="str">
        <f>if(FastCalendar!A298="","",VLOOKUP(FastCalendar!A298,data!$A$2:$B$600,2))</f>
        <v>#REF!</v>
      </c>
      <c r="J298" t="str">
        <f t="shared" si="1"/>
        <v>#REF!</v>
      </c>
      <c r="K298" t="str">
        <f t="shared" si="2"/>
        <v>#REF!</v>
      </c>
    </row>
    <row r="299">
      <c r="H299" t="str">
        <f>if(FastCalendar!A299="","",VLOOKUP(FastCalendar!A299,data!$A$2:$B$600,2))</f>
        <v>#REF!</v>
      </c>
      <c r="J299" t="str">
        <f t="shared" si="1"/>
        <v>#REF!</v>
      </c>
      <c r="K299" t="str">
        <f t="shared" si="2"/>
        <v>#REF!</v>
      </c>
    </row>
    <row r="300">
      <c r="H300" t="str">
        <f>if(FastCalendar!A300="","",VLOOKUP(FastCalendar!A300,data!$A$2:$B$600,2))</f>
        <v>#REF!</v>
      </c>
      <c r="J300" t="str">
        <f t="shared" si="1"/>
        <v>#REF!</v>
      </c>
      <c r="K300" t="str">
        <f t="shared" si="2"/>
        <v>#REF!</v>
      </c>
    </row>
    <row r="301">
      <c r="H301" t="str">
        <f>if(FastCalendar!A301="","",VLOOKUP(FastCalendar!A301,data!$A$2:$B$600,2))</f>
        <v>#REF!</v>
      </c>
      <c r="J301" t="str">
        <f t="shared" si="1"/>
        <v>#REF!</v>
      </c>
      <c r="K301" t="str">
        <f t="shared" si="2"/>
        <v>#REF!</v>
      </c>
    </row>
    <row r="302">
      <c r="H302" t="str">
        <f>if(FastCalendar!A302="","",VLOOKUP(FastCalendar!A302,data!$A$2:$B$600,2))</f>
        <v>#REF!</v>
      </c>
      <c r="J302" t="str">
        <f t="shared" si="1"/>
        <v>#REF!</v>
      </c>
      <c r="K302" t="str">
        <f t="shared" si="2"/>
        <v>#REF!</v>
      </c>
    </row>
    <row r="303">
      <c r="H303" t="str">
        <f>if(FastCalendar!A303="","",VLOOKUP(FastCalendar!A303,data!$A$2:$B$600,2))</f>
        <v>#REF!</v>
      </c>
      <c r="J303" t="str">
        <f t="shared" si="1"/>
        <v>#REF!</v>
      </c>
      <c r="K303" t="str">
        <f t="shared" si="2"/>
        <v>#REF!</v>
      </c>
    </row>
    <row r="304">
      <c r="H304" t="str">
        <f>if(FastCalendar!A304="","",VLOOKUP(FastCalendar!A304,data!$A$2:$B$600,2))</f>
        <v>#REF!</v>
      </c>
      <c r="J304" t="str">
        <f t="shared" si="1"/>
        <v>#REF!</v>
      </c>
      <c r="K304" t="str">
        <f t="shared" si="2"/>
        <v>#REF!</v>
      </c>
    </row>
    <row r="305">
      <c r="H305" t="str">
        <f>if(FastCalendar!A305="","",VLOOKUP(FastCalendar!A305,data!$A$2:$B$600,2))</f>
        <v>#REF!</v>
      </c>
      <c r="J305" t="str">
        <f t="shared" si="1"/>
        <v>#REF!</v>
      </c>
      <c r="K305" t="str">
        <f t="shared" si="2"/>
        <v>#REF!</v>
      </c>
    </row>
    <row r="306">
      <c r="H306" t="str">
        <f>if(FastCalendar!A306="","",VLOOKUP(FastCalendar!A306,data!$A$2:$B$600,2))</f>
        <v>#REF!</v>
      </c>
      <c r="J306" t="str">
        <f t="shared" si="1"/>
        <v>#REF!</v>
      </c>
      <c r="K306" t="str">
        <f t="shared" si="2"/>
        <v>#REF!</v>
      </c>
    </row>
    <row r="307">
      <c r="H307" t="str">
        <f>if(FastCalendar!A307="","",VLOOKUP(FastCalendar!A307,data!$A$2:$B$600,2))</f>
        <v>#REF!</v>
      </c>
      <c r="J307" t="str">
        <f t="shared" si="1"/>
        <v>#REF!</v>
      </c>
      <c r="K307" t="str">
        <f t="shared" si="2"/>
        <v>#REF!</v>
      </c>
    </row>
    <row r="308">
      <c r="H308" t="str">
        <f>if(FastCalendar!A308="","",VLOOKUP(FastCalendar!A308,data!$A$2:$B$600,2))</f>
        <v>#REF!</v>
      </c>
      <c r="J308" t="str">
        <f t="shared" si="1"/>
        <v>#REF!</v>
      </c>
      <c r="K308" t="str">
        <f t="shared" si="2"/>
        <v>#REF!</v>
      </c>
    </row>
    <row r="309">
      <c r="H309" t="str">
        <f>if(FastCalendar!A309="","",VLOOKUP(FastCalendar!A309,data!$A$2:$B$600,2))</f>
        <v>#REF!</v>
      </c>
      <c r="J309" t="str">
        <f t="shared" si="1"/>
        <v>#REF!</v>
      </c>
      <c r="K309" t="str">
        <f t="shared" si="2"/>
        <v>#REF!</v>
      </c>
    </row>
    <row r="310">
      <c r="H310" t="str">
        <f>if(FastCalendar!A310="","",VLOOKUP(FastCalendar!A310,data!$A$2:$B$600,2))</f>
        <v>#REF!</v>
      </c>
      <c r="J310" t="str">
        <f t="shared" si="1"/>
        <v>#REF!</v>
      </c>
      <c r="K310" t="str">
        <f t="shared" si="2"/>
        <v>#REF!</v>
      </c>
    </row>
    <row r="311">
      <c r="H311" t="str">
        <f>if(FastCalendar!A311="","",VLOOKUP(FastCalendar!A311,data!$A$2:$B$600,2))</f>
        <v>#REF!</v>
      </c>
      <c r="J311" t="str">
        <f t="shared" si="1"/>
        <v>#REF!</v>
      </c>
      <c r="K311" t="str">
        <f t="shared" si="2"/>
        <v>#REF!</v>
      </c>
    </row>
    <row r="312">
      <c r="H312" t="str">
        <f>if(FastCalendar!A312="","",VLOOKUP(FastCalendar!A312,data!$A$2:$B$600,2))</f>
        <v>#REF!</v>
      </c>
      <c r="J312" t="str">
        <f t="shared" si="1"/>
        <v>#REF!</v>
      </c>
      <c r="K312" t="str">
        <f t="shared" si="2"/>
        <v>#REF!</v>
      </c>
    </row>
    <row r="313">
      <c r="H313" t="str">
        <f>if(FastCalendar!A313="","",VLOOKUP(FastCalendar!A313,data!$A$2:$B$600,2))</f>
        <v>#REF!</v>
      </c>
      <c r="J313" t="str">
        <f t="shared" si="1"/>
        <v>#REF!</v>
      </c>
      <c r="K313" t="str">
        <f t="shared" si="2"/>
        <v>#REF!</v>
      </c>
    </row>
    <row r="314">
      <c r="H314" t="str">
        <f>if(FastCalendar!A314="","",VLOOKUP(FastCalendar!A314,data!$A$2:$B$600,2))</f>
        <v>#REF!</v>
      </c>
      <c r="J314" t="str">
        <f t="shared" si="1"/>
        <v>#REF!</v>
      </c>
      <c r="K314" t="str">
        <f t="shared" si="2"/>
        <v>#REF!</v>
      </c>
    </row>
    <row r="315">
      <c r="H315" t="str">
        <f>if(FastCalendar!A315="","",VLOOKUP(FastCalendar!A315,data!$A$2:$B$600,2))</f>
        <v>#REF!</v>
      </c>
      <c r="J315" t="str">
        <f t="shared" si="1"/>
        <v>#REF!</v>
      </c>
      <c r="K315" t="str">
        <f t="shared" si="2"/>
        <v>#REF!</v>
      </c>
    </row>
    <row r="316">
      <c r="H316" t="str">
        <f>if(FastCalendar!A316="","",VLOOKUP(FastCalendar!A316,data!$A$2:$B$600,2))</f>
        <v>#REF!</v>
      </c>
      <c r="J316" t="str">
        <f t="shared" si="1"/>
        <v>#REF!</v>
      </c>
      <c r="K316" t="str">
        <f t="shared" si="2"/>
        <v>#REF!</v>
      </c>
    </row>
    <row r="317">
      <c r="H317" t="str">
        <f>if(FastCalendar!A317="","",VLOOKUP(FastCalendar!A317,data!$A$2:$B$600,2))</f>
        <v>#REF!</v>
      </c>
      <c r="J317" t="str">
        <f t="shared" si="1"/>
        <v>#REF!</v>
      </c>
      <c r="K317" t="str">
        <f t="shared" si="2"/>
        <v>#REF!</v>
      </c>
    </row>
    <row r="318">
      <c r="H318" t="str">
        <f>if(FastCalendar!A318="","",VLOOKUP(FastCalendar!A318,data!$A$2:$B$600,2))</f>
        <v>#REF!</v>
      </c>
      <c r="J318" t="str">
        <f t="shared" si="1"/>
        <v>#REF!</v>
      </c>
      <c r="K318" t="str">
        <f t="shared" si="2"/>
        <v>#REF!</v>
      </c>
    </row>
    <row r="319">
      <c r="H319" t="str">
        <f>if(FastCalendar!A319="","",VLOOKUP(FastCalendar!A319,data!$A$2:$B$600,2))</f>
        <v>#REF!</v>
      </c>
      <c r="J319" t="str">
        <f t="shared" si="1"/>
        <v>#REF!</v>
      </c>
      <c r="K319" t="str">
        <f t="shared" si="2"/>
        <v>#REF!</v>
      </c>
    </row>
    <row r="320">
      <c r="H320" t="str">
        <f>if(FastCalendar!A320="","",VLOOKUP(FastCalendar!A320,data!$A$2:$B$600,2))</f>
        <v>#REF!</v>
      </c>
      <c r="J320" t="str">
        <f t="shared" si="1"/>
        <v>#REF!</v>
      </c>
      <c r="K320" t="str">
        <f t="shared" si="2"/>
        <v>#REF!</v>
      </c>
    </row>
    <row r="321">
      <c r="H321" t="str">
        <f>if(FastCalendar!A321="","",VLOOKUP(FastCalendar!A321,data!$A$2:$B$600,2))</f>
        <v>#REF!</v>
      </c>
      <c r="J321" t="str">
        <f t="shared" si="1"/>
        <v>#REF!</v>
      </c>
      <c r="K321" t="str">
        <f t="shared" si="2"/>
        <v>#REF!</v>
      </c>
    </row>
    <row r="322">
      <c r="H322" t="str">
        <f>if(FastCalendar!A322="","",VLOOKUP(FastCalendar!A322,data!$A$2:$B$600,2))</f>
        <v>#REF!</v>
      </c>
      <c r="J322" t="str">
        <f t="shared" si="1"/>
        <v>#REF!</v>
      </c>
      <c r="K322" t="str">
        <f t="shared" si="2"/>
        <v>#REF!</v>
      </c>
    </row>
    <row r="323">
      <c r="H323" t="str">
        <f>if(FastCalendar!A323="","",VLOOKUP(FastCalendar!A323,data!$A$2:$B$600,2))</f>
        <v>#REF!</v>
      </c>
      <c r="J323" t="str">
        <f t="shared" si="1"/>
        <v>#REF!</v>
      </c>
      <c r="K323" t="str">
        <f t="shared" si="2"/>
        <v>#REF!</v>
      </c>
    </row>
    <row r="324">
      <c r="H324" t="str">
        <f>if(FastCalendar!A324="","",VLOOKUP(FastCalendar!A324,data!$A$2:$B$600,2))</f>
        <v>#REF!</v>
      </c>
      <c r="J324" t="str">
        <f t="shared" si="1"/>
        <v>#REF!</v>
      </c>
      <c r="K324" t="str">
        <f t="shared" si="2"/>
        <v>#REF!</v>
      </c>
    </row>
    <row r="325">
      <c r="H325" t="str">
        <f>if(FastCalendar!A325="","",VLOOKUP(FastCalendar!A325,data!$A$2:$B$600,2))</f>
        <v>#REF!</v>
      </c>
      <c r="J325" t="str">
        <f t="shared" si="1"/>
        <v>#REF!</v>
      </c>
      <c r="K325" t="str">
        <f t="shared" si="2"/>
        <v>#REF!</v>
      </c>
    </row>
    <row r="326">
      <c r="H326" t="str">
        <f>if(FastCalendar!A326="","",VLOOKUP(FastCalendar!A326,data!$A$2:$B$600,2))</f>
        <v>#REF!</v>
      </c>
      <c r="J326" t="str">
        <f t="shared" si="1"/>
        <v>#REF!</v>
      </c>
      <c r="K326" t="str">
        <f t="shared" si="2"/>
        <v>#REF!</v>
      </c>
    </row>
    <row r="327">
      <c r="H327" t="str">
        <f>if(FastCalendar!A327="","",VLOOKUP(FastCalendar!A327,data!$A$2:$B$600,2))</f>
        <v>#REF!</v>
      </c>
      <c r="J327" t="str">
        <f t="shared" si="1"/>
        <v>#REF!</v>
      </c>
      <c r="K327" t="str">
        <f t="shared" si="2"/>
        <v>#REF!</v>
      </c>
    </row>
    <row r="328">
      <c r="H328" t="str">
        <f>if(FastCalendar!A328="","",VLOOKUP(FastCalendar!A328,data!$A$2:$B$600,2))</f>
        <v>#REF!</v>
      </c>
      <c r="J328" t="str">
        <f t="shared" si="1"/>
        <v>#REF!</v>
      </c>
      <c r="K328" t="str">
        <f t="shared" si="2"/>
        <v>#REF!</v>
      </c>
    </row>
    <row r="329">
      <c r="H329" t="str">
        <f>if(FastCalendar!A329="","",VLOOKUP(FastCalendar!A329,data!$A$2:$B$600,2))</f>
        <v>#REF!</v>
      </c>
      <c r="J329" t="str">
        <f t="shared" si="1"/>
        <v>#REF!</v>
      </c>
      <c r="K329" t="str">
        <f t="shared" si="2"/>
        <v>#REF!</v>
      </c>
    </row>
    <row r="330">
      <c r="H330" t="str">
        <f>if(FastCalendar!A330="","",VLOOKUP(FastCalendar!A330,data!$A$2:$B$600,2))</f>
        <v>#REF!</v>
      </c>
      <c r="J330" t="str">
        <f t="shared" si="1"/>
        <v>#REF!</v>
      </c>
      <c r="K330" t="str">
        <f t="shared" si="2"/>
        <v>#REF!</v>
      </c>
    </row>
    <row r="331">
      <c r="H331" t="str">
        <f>if(FastCalendar!A331="","",VLOOKUP(FastCalendar!A331,data!$A$2:$B$600,2))</f>
        <v>#REF!</v>
      </c>
      <c r="J331" t="str">
        <f t="shared" si="1"/>
        <v>#REF!</v>
      </c>
      <c r="K331" t="str">
        <f t="shared" si="2"/>
        <v>#REF!</v>
      </c>
    </row>
    <row r="332">
      <c r="H332" t="str">
        <f>if(FastCalendar!A332="","",VLOOKUP(FastCalendar!A332,data!$A$2:$B$600,2))</f>
        <v>#REF!</v>
      </c>
      <c r="J332" t="str">
        <f t="shared" si="1"/>
        <v>#REF!</v>
      </c>
      <c r="K332" t="str">
        <f t="shared" si="2"/>
        <v>#REF!</v>
      </c>
    </row>
    <row r="333">
      <c r="H333" t="str">
        <f>if(FastCalendar!A333="","",VLOOKUP(FastCalendar!A333,data!$A$2:$B$600,2))</f>
        <v>#REF!</v>
      </c>
      <c r="J333" t="str">
        <f t="shared" si="1"/>
        <v>#REF!</v>
      </c>
      <c r="K333" t="str">
        <f t="shared" si="2"/>
        <v>#REF!</v>
      </c>
    </row>
    <row r="334">
      <c r="H334" t="str">
        <f>if(FastCalendar!A334="","",VLOOKUP(FastCalendar!A334,data!$A$2:$B$600,2))</f>
        <v>#REF!</v>
      </c>
      <c r="J334" t="str">
        <f t="shared" si="1"/>
        <v>#REF!</v>
      </c>
      <c r="K334" t="str">
        <f t="shared" si="2"/>
        <v>#REF!</v>
      </c>
    </row>
    <row r="335">
      <c r="H335" t="str">
        <f>if(FastCalendar!A335="","",VLOOKUP(FastCalendar!A335,data!$A$2:$B$600,2))</f>
        <v>#REF!</v>
      </c>
      <c r="J335" t="str">
        <f t="shared" si="1"/>
        <v>#REF!</v>
      </c>
      <c r="K335" t="str">
        <f t="shared" si="2"/>
        <v>#REF!</v>
      </c>
    </row>
    <row r="336">
      <c r="H336" t="str">
        <f>if(FastCalendar!A336="","",VLOOKUP(FastCalendar!A336,data!$A$2:$B$600,2))</f>
        <v>#REF!</v>
      </c>
      <c r="J336" t="str">
        <f t="shared" si="1"/>
        <v>#REF!</v>
      </c>
      <c r="K336" t="str">
        <f t="shared" si="2"/>
        <v>#REF!</v>
      </c>
    </row>
    <row r="337">
      <c r="H337" t="str">
        <f>if(FastCalendar!A337="","",VLOOKUP(FastCalendar!A337,data!$A$2:$B$600,2))</f>
        <v>#REF!</v>
      </c>
      <c r="J337" t="str">
        <f t="shared" si="1"/>
        <v>#REF!</v>
      </c>
      <c r="K337" t="str">
        <f t="shared" si="2"/>
        <v>#REF!</v>
      </c>
    </row>
    <row r="338">
      <c r="H338" t="str">
        <f>if(FastCalendar!A338="","",VLOOKUP(FastCalendar!A338,data!$A$2:$B$600,2))</f>
        <v>#REF!</v>
      </c>
      <c r="J338" t="str">
        <f t="shared" si="1"/>
        <v>#REF!</v>
      </c>
      <c r="K338" t="str">
        <f t="shared" si="2"/>
        <v>#REF!</v>
      </c>
    </row>
    <row r="339">
      <c r="H339" t="str">
        <f>if(FastCalendar!A339="","",VLOOKUP(FastCalendar!A339,data!$A$2:$B$600,2))</f>
        <v>#REF!</v>
      </c>
      <c r="J339" t="str">
        <f t="shared" si="1"/>
        <v>#REF!</v>
      </c>
      <c r="K339" t="str">
        <f t="shared" si="2"/>
        <v>#REF!</v>
      </c>
    </row>
    <row r="340">
      <c r="H340" t="str">
        <f>if(FastCalendar!A340="","",VLOOKUP(FastCalendar!A340,data!$A$2:$B$600,2))</f>
        <v>#REF!</v>
      </c>
      <c r="J340" t="str">
        <f t="shared" si="1"/>
        <v>#REF!</v>
      </c>
      <c r="K340" t="str">
        <f t="shared" si="2"/>
        <v>#REF!</v>
      </c>
    </row>
    <row r="341">
      <c r="H341" t="str">
        <f>if(FastCalendar!A341="","",VLOOKUP(FastCalendar!A341,data!$A$2:$B$600,2))</f>
        <v>#REF!</v>
      </c>
      <c r="J341" t="str">
        <f t="shared" si="1"/>
        <v>#REF!</v>
      </c>
      <c r="K341" t="str">
        <f t="shared" si="2"/>
        <v>#REF!</v>
      </c>
    </row>
    <row r="342">
      <c r="H342" t="str">
        <f>if(FastCalendar!A342="","",VLOOKUP(FastCalendar!A342,data!$A$2:$B$600,2))</f>
        <v>#REF!</v>
      </c>
      <c r="J342" t="str">
        <f t="shared" si="1"/>
        <v>#REF!</v>
      </c>
      <c r="K342" t="str">
        <f t="shared" si="2"/>
        <v>#REF!</v>
      </c>
    </row>
    <row r="343">
      <c r="H343" t="str">
        <f>if(FastCalendar!A343="","",VLOOKUP(FastCalendar!A343,data!$A$2:$B$600,2))</f>
        <v>#REF!</v>
      </c>
      <c r="J343" t="str">
        <f t="shared" si="1"/>
        <v>#REF!</v>
      </c>
      <c r="K343" t="str">
        <f t="shared" si="2"/>
        <v>#REF!</v>
      </c>
    </row>
    <row r="344">
      <c r="H344" t="str">
        <f>if(FastCalendar!A344="","",VLOOKUP(FastCalendar!A344,data!$A$2:$B$600,2))</f>
        <v>#REF!</v>
      </c>
      <c r="J344" t="str">
        <f t="shared" si="1"/>
        <v>#REF!</v>
      </c>
      <c r="K344" t="str">
        <f t="shared" si="2"/>
        <v>#REF!</v>
      </c>
    </row>
    <row r="345">
      <c r="H345" t="str">
        <f>if(FastCalendar!A345="","",VLOOKUP(FastCalendar!A345,data!$A$2:$B$600,2))</f>
        <v>#REF!</v>
      </c>
      <c r="J345" t="str">
        <f t="shared" si="1"/>
        <v>#REF!</v>
      </c>
      <c r="K345" t="str">
        <f t="shared" si="2"/>
        <v>#REF!</v>
      </c>
    </row>
    <row r="346">
      <c r="H346" t="str">
        <f>if(FastCalendar!A346="","",VLOOKUP(FastCalendar!A346,data!$A$2:$B$600,2))</f>
        <v>#REF!</v>
      </c>
      <c r="J346" t="str">
        <f t="shared" si="1"/>
        <v>#REF!</v>
      </c>
      <c r="K346" t="str">
        <f t="shared" si="2"/>
        <v>#REF!</v>
      </c>
    </row>
    <row r="347">
      <c r="H347" t="str">
        <f>if(FastCalendar!A347="","",VLOOKUP(FastCalendar!A347,data!$A$2:$B$600,2))</f>
        <v>#REF!</v>
      </c>
      <c r="J347" t="str">
        <f t="shared" si="1"/>
        <v>#REF!</v>
      </c>
      <c r="K347" t="str">
        <f t="shared" si="2"/>
        <v>#REF!</v>
      </c>
    </row>
    <row r="348">
      <c r="H348" t="str">
        <f>if(FastCalendar!A348="","",VLOOKUP(FastCalendar!A348,data!$A$2:$B$600,2))</f>
        <v>#REF!</v>
      </c>
      <c r="J348" t="str">
        <f t="shared" si="1"/>
        <v>#REF!</v>
      </c>
      <c r="K348" t="str">
        <f t="shared" si="2"/>
        <v>#REF!</v>
      </c>
    </row>
    <row r="349">
      <c r="H349" t="str">
        <f>if(FastCalendar!A349="","",VLOOKUP(FastCalendar!A349,data!$A$2:$B$600,2))</f>
        <v>#REF!</v>
      </c>
      <c r="J349" t="str">
        <f t="shared" si="1"/>
        <v>#REF!</v>
      </c>
      <c r="K349" t="str">
        <f t="shared" si="2"/>
        <v>#REF!</v>
      </c>
    </row>
    <row r="350">
      <c r="H350" t="str">
        <f>if(FastCalendar!A350="","",VLOOKUP(FastCalendar!A350,data!$A$2:$B$600,2))</f>
        <v>#REF!</v>
      </c>
      <c r="J350" t="str">
        <f t="shared" si="1"/>
        <v>#REF!</v>
      </c>
      <c r="K350" t="str">
        <f t="shared" si="2"/>
        <v>#REF!</v>
      </c>
    </row>
    <row r="351">
      <c r="H351" t="str">
        <f>if(FastCalendar!A351="","",VLOOKUP(FastCalendar!A351,data!$A$2:$B$600,2))</f>
        <v>#REF!</v>
      </c>
      <c r="J351" t="str">
        <f t="shared" si="1"/>
        <v>#REF!</v>
      </c>
      <c r="K351" t="str">
        <f t="shared" si="2"/>
        <v>#REF!</v>
      </c>
    </row>
    <row r="352">
      <c r="H352" t="str">
        <f>if(FastCalendar!A352="","",VLOOKUP(FastCalendar!A352,data!$A$2:$B$600,2))</f>
        <v>#REF!</v>
      </c>
      <c r="J352" t="str">
        <f t="shared" si="1"/>
        <v>#REF!</v>
      </c>
      <c r="K352" t="str">
        <f t="shared" si="2"/>
        <v>#REF!</v>
      </c>
    </row>
    <row r="353">
      <c r="H353" t="str">
        <f>if(FastCalendar!A353="","",VLOOKUP(FastCalendar!A353,data!$A$2:$B$600,2))</f>
        <v>#REF!</v>
      </c>
      <c r="J353" t="str">
        <f t="shared" si="1"/>
        <v>#REF!</v>
      </c>
      <c r="K353" t="str">
        <f t="shared" si="2"/>
        <v>#REF!</v>
      </c>
    </row>
    <row r="354">
      <c r="H354" t="str">
        <f>if(FastCalendar!A354="","",VLOOKUP(FastCalendar!A354,data!$A$2:$B$600,2))</f>
        <v>#REF!</v>
      </c>
      <c r="J354" t="str">
        <f t="shared" si="1"/>
        <v>#REF!</v>
      </c>
      <c r="K354" t="str">
        <f t="shared" si="2"/>
        <v>#REF!</v>
      </c>
    </row>
    <row r="355">
      <c r="H355" t="str">
        <f>if(FastCalendar!A355="","",VLOOKUP(FastCalendar!A355,data!$A$2:$B$600,2))</f>
        <v>#REF!</v>
      </c>
      <c r="J355" t="str">
        <f t="shared" si="1"/>
        <v>#REF!</v>
      </c>
      <c r="K355" t="str">
        <f t="shared" si="2"/>
        <v>#REF!</v>
      </c>
    </row>
    <row r="356">
      <c r="H356" t="str">
        <f>if(FastCalendar!A356="","",VLOOKUP(FastCalendar!A356,data!$A$2:$B$600,2))</f>
        <v>#REF!</v>
      </c>
      <c r="J356" t="str">
        <f t="shared" si="1"/>
        <v>#REF!</v>
      </c>
      <c r="K356" t="str">
        <f t="shared" si="2"/>
        <v>#REF!</v>
      </c>
    </row>
    <row r="357">
      <c r="H357" t="str">
        <f>if(FastCalendar!A357="","",VLOOKUP(FastCalendar!A357,data!$A$2:$B$600,2))</f>
        <v>#REF!</v>
      </c>
      <c r="J357" t="str">
        <f t="shared" si="1"/>
        <v>#REF!</v>
      </c>
      <c r="K357" t="str">
        <f t="shared" si="2"/>
        <v>#REF!</v>
      </c>
    </row>
    <row r="358">
      <c r="H358" t="str">
        <f>if(FastCalendar!A358="","",VLOOKUP(FastCalendar!A358,data!$A$2:$B$600,2))</f>
        <v>#REF!</v>
      </c>
      <c r="J358" t="str">
        <f t="shared" si="1"/>
        <v>#REF!</v>
      </c>
      <c r="K358" t="str">
        <f t="shared" si="2"/>
        <v>#REF!</v>
      </c>
    </row>
    <row r="359">
      <c r="H359" t="str">
        <f>if(FastCalendar!A359="","",VLOOKUP(FastCalendar!A359,data!$A$2:$B$600,2))</f>
        <v>#REF!</v>
      </c>
      <c r="J359" t="str">
        <f t="shared" si="1"/>
        <v>#REF!</v>
      </c>
      <c r="K359" t="str">
        <f t="shared" si="2"/>
        <v>#REF!</v>
      </c>
    </row>
    <row r="360">
      <c r="H360" t="str">
        <f>if(FastCalendar!A360="","",VLOOKUP(FastCalendar!A360,data!$A$2:$B$600,2))</f>
        <v>#REF!</v>
      </c>
      <c r="J360" t="str">
        <f t="shared" si="1"/>
        <v>#REF!</v>
      </c>
      <c r="K360" t="str">
        <f t="shared" si="2"/>
        <v>#REF!</v>
      </c>
    </row>
    <row r="361">
      <c r="H361" t="str">
        <f>if(FastCalendar!A361="","",VLOOKUP(FastCalendar!A361,data!$A$2:$B$600,2))</f>
        <v>#REF!</v>
      </c>
      <c r="J361" t="str">
        <f t="shared" si="1"/>
        <v>#REF!</v>
      </c>
      <c r="K361" t="str">
        <f t="shared" si="2"/>
        <v>#REF!</v>
      </c>
    </row>
    <row r="362">
      <c r="H362" t="str">
        <f>if(FastCalendar!A362="","",VLOOKUP(FastCalendar!A362,data!$A$2:$B$600,2))</f>
        <v>#REF!</v>
      </c>
      <c r="J362" t="str">
        <f t="shared" si="1"/>
        <v>#REF!</v>
      </c>
      <c r="K362" t="str">
        <f t="shared" si="2"/>
        <v>#REF!</v>
      </c>
    </row>
    <row r="363">
      <c r="H363" t="str">
        <f>if(FastCalendar!A363="","",VLOOKUP(FastCalendar!A363,data!$A$2:$B$600,2))</f>
        <v>#REF!</v>
      </c>
      <c r="J363" t="str">
        <f t="shared" si="1"/>
        <v>#REF!</v>
      </c>
      <c r="K363" t="str">
        <f t="shared" si="2"/>
        <v>#REF!</v>
      </c>
    </row>
    <row r="364">
      <c r="H364" t="str">
        <f>if(FastCalendar!A364="","",VLOOKUP(FastCalendar!A364,data!$A$2:$B$600,2))</f>
        <v>#REF!</v>
      </c>
      <c r="J364" t="str">
        <f t="shared" si="1"/>
        <v>#REF!</v>
      </c>
      <c r="K364" t="str">
        <f t="shared" si="2"/>
        <v>#REF!</v>
      </c>
    </row>
    <row r="365">
      <c r="H365" t="str">
        <f>if(FastCalendar!A365="","",VLOOKUP(FastCalendar!A365,data!$A$2:$B$600,2))</f>
        <v>#REF!</v>
      </c>
      <c r="J365" t="str">
        <f t="shared" si="1"/>
        <v>#REF!</v>
      </c>
      <c r="K365" t="str">
        <f t="shared" si="2"/>
        <v>#REF!</v>
      </c>
    </row>
    <row r="366">
      <c r="H366" t="str">
        <f>if(FastCalendar!A366="","",VLOOKUP(FastCalendar!A366,data!$A$2:$B$600,2))</f>
        <v>#REF!</v>
      </c>
      <c r="J366" t="str">
        <f t="shared" si="1"/>
        <v>#REF!</v>
      </c>
      <c r="K366" t="str">
        <f t="shared" si="2"/>
        <v>#REF!</v>
      </c>
    </row>
    <row r="367">
      <c r="H367" t="str">
        <f>if(FastCalendar!A367="","",VLOOKUP(FastCalendar!A367,data!$A$2:$B$600,2))</f>
        <v>#REF!</v>
      </c>
      <c r="J367" t="str">
        <f t="shared" si="1"/>
        <v>#REF!</v>
      </c>
      <c r="K367" t="str">
        <f t="shared" si="2"/>
        <v>#REF!</v>
      </c>
    </row>
    <row r="368">
      <c r="H368" t="str">
        <f>if(FastCalendar!A368="","",VLOOKUP(FastCalendar!A368,data!$A$2:$B$600,2))</f>
        <v>#REF!</v>
      </c>
      <c r="J368" t="str">
        <f t="shared" si="1"/>
        <v>#REF!</v>
      </c>
      <c r="K368" t="str">
        <f t="shared" si="2"/>
        <v>#REF!</v>
      </c>
    </row>
    <row r="369">
      <c r="H369" t="str">
        <f>if(FastCalendar!A369="","",VLOOKUP(FastCalendar!A369,data!$A$2:$B$600,2))</f>
        <v>#REF!</v>
      </c>
      <c r="J369" t="str">
        <f t="shared" si="1"/>
        <v>#REF!</v>
      </c>
      <c r="K369" t="str">
        <f t="shared" si="2"/>
        <v>#REF!</v>
      </c>
    </row>
    <row r="370">
      <c r="H370" t="str">
        <f>if(FastCalendar!A370="","",VLOOKUP(FastCalendar!A370,data!$A$2:$B$600,2))</f>
        <v>#REF!</v>
      </c>
      <c r="J370" t="str">
        <f t="shared" si="1"/>
        <v>#REF!</v>
      </c>
      <c r="K370" t="str">
        <f t="shared" si="2"/>
        <v>#REF!</v>
      </c>
    </row>
    <row r="371">
      <c r="H371" t="str">
        <f>if(FastCalendar!A371="","",VLOOKUP(FastCalendar!A371,data!$A$2:$B$600,2))</f>
        <v>#REF!</v>
      </c>
      <c r="J371" t="str">
        <f t="shared" si="1"/>
        <v>#REF!</v>
      </c>
      <c r="K371" t="str">
        <f t="shared" si="2"/>
        <v>#REF!</v>
      </c>
    </row>
    <row r="372">
      <c r="H372" t="str">
        <f>if(FastCalendar!A372="","",VLOOKUP(FastCalendar!A372,data!$A$2:$B$600,2))</f>
        <v>#REF!</v>
      </c>
      <c r="J372" t="str">
        <f t="shared" si="1"/>
        <v>#REF!</v>
      </c>
      <c r="K372" t="str">
        <f t="shared" si="2"/>
        <v>#REF!</v>
      </c>
    </row>
    <row r="373">
      <c r="H373" t="str">
        <f>if(FastCalendar!A373="","",VLOOKUP(FastCalendar!A373,data!$A$2:$B$600,2))</f>
        <v>#REF!</v>
      </c>
      <c r="J373" t="str">
        <f t="shared" si="1"/>
        <v>#REF!</v>
      </c>
      <c r="K373" t="str">
        <f t="shared" si="2"/>
        <v>#REF!</v>
      </c>
    </row>
    <row r="374">
      <c r="H374" t="str">
        <f>if(FastCalendar!A374="","",VLOOKUP(FastCalendar!A374,data!$A$2:$B$600,2))</f>
        <v>#REF!</v>
      </c>
      <c r="J374" t="str">
        <f t="shared" si="1"/>
        <v>#REF!</v>
      </c>
      <c r="K374" t="str">
        <f t="shared" si="2"/>
        <v>#REF!</v>
      </c>
    </row>
    <row r="375">
      <c r="H375" t="str">
        <f>if(FastCalendar!A375="","",VLOOKUP(FastCalendar!A375,data!$A$2:$B$600,2))</f>
        <v>#REF!</v>
      </c>
      <c r="J375" t="str">
        <f t="shared" si="1"/>
        <v>#REF!</v>
      </c>
      <c r="K375" t="str">
        <f t="shared" si="2"/>
        <v>#REF!</v>
      </c>
    </row>
    <row r="376">
      <c r="H376" t="str">
        <f>if(FastCalendar!A376="","",VLOOKUP(FastCalendar!A376,data!$A$2:$B$600,2))</f>
        <v>#REF!</v>
      </c>
      <c r="J376" t="str">
        <f t="shared" si="1"/>
        <v>#REF!</v>
      </c>
      <c r="K376" t="str">
        <f t="shared" si="2"/>
        <v>#REF!</v>
      </c>
    </row>
    <row r="377">
      <c r="H377" t="str">
        <f>if(FastCalendar!A377="","",VLOOKUP(FastCalendar!A377,data!$A$2:$B$600,2))</f>
        <v>#REF!</v>
      </c>
      <c r="J377" t="str">
        <f t="shared" si="1"/>
        <v>#REF!</v>
      </c>
      <c r="K377" t="str">
        <f t="shared" si="2"/>
        <v>#REF!</v>
      </c>
    </row>
    <row r="378">
      <c r="H378" t="str">
        <f>if(FastCalendar!A378="","",VLOOKUP(FastCalendar!A378,data!$A$2:$B$600,2))</f>
        <v>#REF!</v>
      </c>
      <c r="J378" t="str">
        <f t="shared" si="1"/>
        <v>#REF!</v>
      </c>
      <c r="K378" t="str">
        <f t="shared" si="2"/>
        <v>#REF!</v>
      </c>
    </row>
    <row r="379">
      <c r="H379" t="str">
        <f>if(FastCalendar!A379="","",VLOOKUP(FastCalendar!A379,data!$A$2:$B$600,2))</f>
        <v>#REF!</v>
      </c>
      <c r="J379" t="str">
        <f t="shared" si="1"/>
        <v>#REF!</v>
      </c>
      <c r="K379" t="str">
        <f t="shared" si="2"/>
        <v>#REF!</v>
      </c>
    </row>
    <row r="380">
      <c r="H380" t="str">
        <f>if(FastCalendar!A380="","",VLOOKUP(FastCalendar!A380,data!$A$2:$B$600,2))</f>
        <v>#REF!</v>
      </c>
      <c r="J380" t="str">
        <f t="shared" si="1"/>
        <v>#REF!</v>
      </c>
      <c r="K380" t="str">
        <f t="shared" si="2"/>
        <v>#REF!</v>
      </c>
    </row>
    <row r="381">
      <c r="H381" t="str">
        <f>if(FastCalendar!A381="","",VLOOKUP(FastCalendar!A381,data!$A$2:$B$600,2))</f>
        <v>#REF!</v>
      </c>
      <c r="J381" t="str">
        <f t="shared" si="1"/>
        <v>#REF!</v>
      </c>
      <c r="K381" t="str">
        <f t="shared" si="2"/>
        <v>#REF!</v>
      </c>
    </row>
    <row r="382">
      <c r="H382" t="str">
        <f>if(FastCalendar!A382="","",VLOOKUP(FastCalendar!A382,data!$A$2:$B$600,2))</f>
        <v>#REF!</v>
      </c>
      <c r="J382" t="str">
        <f t="shared" si="1"/>
        <v>#REF!</v>
      </c>
      <c r="K382" t="str">
        <f t="shared" si="2"/>
        <v>#REF!</v>
      </c>
    </row>
    <row r="383">
      <c r="H383" t="str">
        <f>if(FastCalendar!A383="","",VLOOKUP(FastCalendar!A383,data!$A$2:$B$600,2))</f>
        <v>#REF!</v>
      </c>
      <c r="J383" t="str">
        <f t="shared" si="1"/>
        <v>#REF!</v>
      </c>
      <c r="K383" t="str">
        <f t="shared" si="2"/>
        <v>#REF!</v>
      </c>
    </row>
    <row r="384">
      <c r="H384" t="str">
        <f>if(FastCalendar!A384="","",VLOOKUP(FastCalendar!A384,data!$A$2:$B$600,2))</f>
        <v>#REF!</v>
      </c>
      <c r="J384" t="str">
        <f t="shared" si="1"/>
        <v>#REF!</v>
      </c>
      <c r="K384" t="str">
        <f t="shared" si="2"/>
        <v>#REF!</v>
      </c>
    </row>
    <row r="385">
      <c r="H385" t="str">
        <f>if(FastCalendar!A385="","",VLOOKUP(FastCalendar!A385,data!$A$2:$B$600,2))</f>
        <v>#REF!</v>
      </c>
      <c r="J385" t="str">
        <f t="shared" si="1"/>
        <v>#REF!</v>
      </c>
      <c r="K385" t="str">
        <f t="shared" si="2"/>
        <v>#REF!</v>
      </c>
    </row>
    <row r="386">
      <c r="H386" t="str">
        <f>if(FastCalendar!A386="","",VLOOKUP(FastCalendar!A386,data!$A$2:$B$600,2))</f>
        <v>#REF!</v>
      </c>
      <c r="J386" t="str">
        <f t="shared" si="1"/>
        <v>#REF!</v>
      </c>
      <c r="K386" t="str">
        <f t="shared" si="2"/>
        <v>#REF!</v>
      </c>
    </row>
    <row r="387">
      <c r="H387" t="str">
        <f>if(FastCalendar!A387="","",VLOOKUP(FastCalendar!A387,data!$A$2:$B$600,2))</f>
        <v>#REF!</v>
      </c>
      <c r="J387" t="str">
        <f t="shared" si="1"/>
        <v>#REF!</v>
      </c>
      <c r="K387" t="str">
        <f t="shared" si="2"/>
        <v>#REF!</v>
      </c>
    </row>
    <row r="388">
      <c r="H388" t="str">
        <f>if(FastCalendar!A388="","",VLOOKUP(FastCalendar!A388,data!$A$2:$B$600,2))</f>
        <v>#REF!</v>
      </c>
      <c r="J388" t="str">
        <f t="shared" si="1"/>
        <v>#REF!</v>
      </c>
      <c r="K388" t="str">
        <f t="shared" si="2"/>
        <v>#REF!</v>
      </c>
    </row>
    <row r="389">
      <c r="H389" t="str">
        <f>if(FastCalendar!A389="","",VLOOKUP(FastCalendar!A389,data!$A$2:$B$600,2))</f>
        <v>#REF!</v>
      </c>
      <c r="J389" t="str">
        <f t="shared" si="1"/>
        <v>#REF!</v>
      </c>
      <c r="K389" t="str">
        <f t="shared" si="2"/>
        <v>#REF!</v>
      </c>
    </row>
    <row r="390">
      <c r="H390" t="str">
        <f>if(FastCalendar!A390="","",VLOOKUP(FastCalendar!A390,data!$A$2:$B$600,2))</f>
        <v>#REF!</v>
      </c>
      <c r="J390" t="str">
        <f t="shared" si="1"/>
        <v>#REF!</v>
      </c>
      <c r="K390" t="str">
        <f t="shared" si="2"/>
        <v>#REF!</v>
      </c>
    </row>
    <row r="391">
      <c r="H391" t="str">
        <f>if(FastCalendar!A391="","",VLOOKUP(FastCalendar!A391,data!$A$2:$B$600,2))</f>
        <v>#REF!</v>
      </c>
      <c r="J391" t="str">
        <f t="shared" si="1"/>
        <v>#REF!</v>
      </c>
      <c r="K391" t="str">
        <f t="shared" si="2"/>
        <v>#REF!</v>
      </c>
    </row>
    <row r="392">
      <c r="H392" t="str">
        <f>if(FastCalendar!A392="","",VLOOKUP(FastCalendar!A392,data!$A$2:$B$600,2))</f>
        <v>#REF!</v>
      </c>
      <c r="J392" t="str">
        <f t="shared" si="1"/>
        <v>#REF!</v>
      </c>
      <c r="K392" t="str">
        <f t="shared" si="2"/>
        <v>#REF!</v>
      </c>
    </row>
    <row r="393">
      <c r="H393" t="str">
        <f>if(FastCalendar!A393="","",VLOOKUP(FastCalendar!A393,data!$A$2:$B$600,2))</f>
        <v>#REF!</v>
      </c>
      <c r="J393" t="str">
        <f t="shared" si="1"/>
        <v>#REF!</v>
      </c>
      <c r="K393" t="str">
        <f t="shared" si="2"/>
        <v>#REF!</v>
      </c>
    </row>
    <row r="394">
      <c r="H394" t="str">
        <f>if(FastCalendar!A394="","",VLOOKUP(FastCalendar!A394,data!$A$2:$B$600,2))</f>
        <v>#REF!</v>
      </c>
      <c r="J394" t="str">
        <f t="shared" si="1"/>
        <v>#REF!</v>
      </c>
      <c r="K394" t="str">
        <f t="shared" si="2"/>
        <v>#REF!</v>
      </c>
    </row>
    <row r="395">
      <c r="H395" t="str">
        <f>if(FastCalendar!A395="","",VLOOKUP(FastCalendar!A395,data!$A$2:$B$600,2))</f>
        <v>#REF!</v>
      </c>
      <c r="J395" t="str">
        <f t="shared" si="1"/>
        <v>#REF!</v>
      </c>
      <c r="K395" t="str">
        <f t="shared" si="2"/>
        <v>#REF!</v>
      </c>
    </row>
    <row r="396">
      <c r="H396" t="str">
        <f>if(FastCalendar!A396="","",VLOOKUP(FastCalendar!A396,data!$A$2:$B$600,2))</f>
        <v>#REF!</v>
      </c>
      <c r="J396" t="str">
        <f t="shared" si="1"/>
        <v>#REF!</v>
      </c>
      <c r="K396" t="str">
        <f t="shared" si="2"/>
        <v>#REF!</v>
      </c>
    </row>
    <row r="397">
      <c r="H397" t="str">
        <f>if(FastCalendar!A397="","",VLOOKUP(FastCalendar!A397,data!$A$2:$B$600,2))</f>
        <v>#REF!</v>
      </c>
      <c r="J397" t="str">
        <f t="shared" si="1"/>
        <v>#REF!</v>
      </c>
      <c r="K397" t="str">
        <f t="shared" si="2"/>
        <v>#REF!</v>
      </c>
    </row>
    <row r="398">
      <c r="H398" t="str">
        <f>if(FastCalendar!A398="","",VLOOKUP(FastCalendar!A398,data!$A$2:$B$600,2))</f>
        <v>#REF!</v>
      </c>
      <c r="J398" t="str">
        <f t="shared" si="1"/>
        <v>#REF!</v>
      </c>
      <c r="K398" t="str">
        <f t="shared" si="2"/>
        <v>#REF!</v>
      </c>
    </row>
    <row r="399">
      <c r="H399" t="str">
        <f>if(FastCalendar!A399="","",VLOOKUP(FastCalendar!A399,data!$A$2:$B$600,2))</f>
        <v>#REF!</v>
      </c>
      <c r="J399" t="str">
        <f t="shared" si="1"/>
        <v>#REF!</v>
      </c>
      <c r="K399" t="str">
        <f t="shared" si="2"/>
        <v>#REF!</v>
      </c>
    </row>
    <row r="400">
      <c r="H400" t="str">
        <f>if(FastCalendar!A400="","",VLOOKUP(FastCalendar!A400,data!$A$2:$B$600,2))</f>
        <v>#REF!</v>
      </c>
      <c r="J400" t="str">
        <f t="shared" si="1"/>
        <v>#REF!</v>
      </c>
      <c r="K400" t="str">
        <f t="shared" si="2"/>
        <v>#REF!</v>
      </c>
    </row>
    <row r="401">
      <c r="H401" t="str">
        <f>if(FastCalendar!A401="","",VLOOKUP(FastCalendar!A401,data!$A$2:$B$600,2))</f>
        <v>#REF!</v>
      </c>
      <c r="J401" t="str">
        <f t="shared" si="1"/>
        <v>#REF!</v>
      </c>
      <c r="K401" t="str">
        <f t="shared" si="2"/>
        <v>#REF!</v>
      </c>
    </row>
    <row r="402">
      <c r="H402" t="str">
        <f>if(FastCalendar!A402="","",VLOOKUP(FastCalendar!A402,data!$A$2:$B$600,2))</f>
        <v>#REF!</v>
      </c>
      <c r="J402" t="str">
        <f t="shared" si="1"/>
        <v>#REF!</v>
      </c>
      <c r="K402" t="str">
        <f t="shared" si="2"/>
        <v>#REF!</v>
      </c>
    </row>
    <row r="403">
      <c r="H403" t="str">
        <f>if(FastCalendar!A403="","",VLOOKUP(FastCalendar!A403,data!$A$2:$B$600,2))</f>
        <v>#REF!</v>
      </c>
      <c r="J403" t="str">
        <f t="shared" si="1"/>
        <v>#REF!</v>
      </c>
      <c r="K403" t="str">
        <f t="shared" si="2"/>
        <v>#REF!</v>
      </c>
    </row>
    <row r="404">
      <c r="H404" t="str">
        <f>if(FastCalendar!A404="","",VLOOKUP(FastCalendar!A404,data!$A$2:$B$600,2))</f>
        <v>#REF!</v>
      </c>
      <c r="J404" t="str">
        <f t="shared" si="1"/>
        <v>#REF!</v>
      </c>
      <c r="K404" t="str">
        <f t="shared" si="2"/>
        <v>#REF!</v>
      </c>
    </row>
    <row r="405">
      <c r="H405" t="str">
        <f>if(FastCalendar!A405="","",VLOOKUP(FastCalendar!A405,data!$A$2:$B$600,2))</f>
        <v>#REF!</v>
      </c>
      <c r="J405" t="str">
        <f t="shared" si="1"/>
        <v>#REF!</v>
      </c>
      <c r="K405" t="str">
        <f t="shared" si="2"/>
        <v>#REF!</v>
      </c>
    </row>
    <row r="406">
      <c r="H406" t="str">
        <f>if(FastCalendar!A406="","",VLOOKUP(FastCalendar!A406,data!$A$2:$B$600,2))</f>
        <v>#REF!</v>
      </c>
      <c r="J406" t="str">
        <f t="shared" si="1"/>
        <v>#REF!</v>
      </c>
      <c r="K406" t="str">
        <f t="shared" si="2"/>
        <v>#REF!</v>
      </c>
    </row>
    <row r="407">
      <c r="H407" t="str">
        <f>if(FastCalendar!A407="","",VLOOKUP(FastCalendar!A407,data!$A$2:$B$600,2))</f>
        <v>#REF!</v>
      </c>
      <c r="J407" t="str">
        <f t="shared" si="1"/>
        <v>#REF!</v>
      </c>
      <c r="K407" t="str">
        <f t="shared" si="2"/>
        <v>#REF!</v>
      </c>
    </row>
    <row r="408">
      <c r="H408" t="str">
        <f>if(FastCalendar!A408="","",VLOOKUP(FastCalendar!A408,data!$A$2:$B$600,2))</f>
        <v>#REF!</v>
      </c>
      <c r="J408" t="str">
        <f t="shared" si="1"/>
        <v>#REF!</v>
      </c>
      <c r="K408" t="str">
        <f t="shared" si="2"/>
        <v>#REF!</v>
      </c>
    </row>
    <row r="409">
      <c r="H409" t="str">
        <f>if(FastCalendar!A409="","",VLOOKUP(FastCalendar!A409,data!$A$2:$B$600,2))</f>
        <v>#REF!</v>
      </c>
      <c r="J409" t="str">
        <f t="shared" si="1"/>
        <v>#REF!</v>
      </c>
      <c r="K409" t="str">
        <f t="shared" si="2"/>
        <v>#REF!</v>
      </c>
    </row>
    <row r="410">
      <c r="H410" t="str">
        <f>if(FastCalendar!A410="","",VLOOKUP(FastCalendar!A410,data!$A$2:$B$600,2))</f>
        <v>#REF!</v>
      </c>
      <c r="J410" t="str">
        <f t="shared" si="1"/>
        <v>#REF!</v>
      </c>
      <c r="K410" t="str">
        <f t="shared" si="2"/>
        <v>#REF!</v>
      </c>
    </row>
    <row r="411">
      <c r="H411" t="str">
        <f>if(FastCalendar!A411="","",VLOOKUP(FastCalendar!A411,data!$A$2:$B$600,2))</f>
        <v>#REF!</v>
      </c>
      <c r="J411" t="str">
        <f t="shared" si="1"/>
        <v>#REF!</v>
      </c>
      <c r="K411" t="str">
        <f t="shared" si="2"/>
        <v>#REF!</v>
      </c>
    </row>
    <row r="412">
      <c r="H412" t="str">
        <f>if(FastCalendar!A412="","",VLOOKUP(FastCalendar!A412,data!$A$2:$B$600,2))</f>
        <v>#REF!</v>
      </c>
      <c r="J412" t="str">
        <f t="shared" si="1"/>
        <v>#REF!</v>
      </c>
      <c r="K412" t="str">
        <f t="shared" si="2"/>
        <v>#REF!</v>
      </c>
    </row>
    <row r="413">
      <c r="H413" t="str">
        <f>if(FastCalendar!A413="","",VLOOKUP(FastCalendar!A413,data!$A$2:$B$600,2))</f>
        <v>#REF!</v>
      </c>
      <c r="J413" t="str">
        <f t="shared" si="1"/>
        <v>#REF!</v>
      </c>
      <c r="K413" t="str">
        <f t="shared" si="2"/>
        <v>#REF!</v>
      </c>
    </row>
    <row r="414">
      <c r="H414" t="str">
        <f>if(FastCalendar!A414="","",VLOOKUP(FastCalendar!A414,data!$A$2:$B$600,2))</f>
        <v>#REF!</v>
      </c>
      <c r="J414" t="str">
        <f t="shared" si="1"/>
        <v>#REF!</v>
      </c>
      <c r="K414" t="str">
        <f t="shared" si="2"/>
        <v>#REF!</v>
      </c>
    </row>
    <row r="415">
      <c r="H415" t="str">
        <f>if(FastCalendar!A415="","",VLOOKUP(FastCalendar!A415,data!$A$2:$B$600,2))</f>
        <v>#REF!</v>
      </c>
      <c r="J415" t="str">
        <f t="shared" si="1"/>
        <v>#REF!</v>
      </c>
      <c r="K415" t="str">
        <f t="shared" si="2"/>
        <v>#REF!</v>
      </c>
    </row>
    <row r="416">
      <c r="H416" t="str">
        <f>if(FastCalendar!A416="","",VLOOKUP(FastCalendar!A416,data!$A$2:$B$600,2))</f>
        <v>#REF!</v>
      </c>
      <c r="J416" t="str">
        <f t="shared" si="1"/>
        <v>#REF!</v>
      </c>
      <c r="K416" t="str">
        <f t="shared" si="2"/>
        <v>#REF!</v>
      </c>
    </row>
    <row r="417">
      <c r="H417" t="str">
        <f>if(FastCalendar!A417="","",VLOOKUP(FastCalendar!A417,data!$A$2:$B$600,2))</f>
        <v>#REF!</v>
      </c>
      <c r="J417" t="str">
        <f t="shared" si="1"/>
        <v>#REF!</v>
      </c>
      <c r="K417" t="str">
        <f t="shared" si="2"/>
        <v>#REF!</v>
      </c>
    </row>
    <row r="418">
      <c r="H418" t="str">
        <f>if(FastCalendar!A418="","",VLOOKUP(FastCalendar!A418,data!$A$2:$B$600,2))</f>
        <v>#REF!</v>
      </c>
      <c r="J418" t="str">
        <f t="shared" si="1"/>
        <v>#REF!</v>
      </c>
      <c r="K418" t="str">
        <f t="shared" si="2"/>
        <v>#REF!</v>
      </c>
    </row>
    <row r="419">
      <c r="H419" t="str">
        <f>if(FastCalendar!A419="","",VLOOKUP(FastCalendar!A419,data!$A$2:$B$600,2))</f>
        <v>#REF!</v>
      </c>
      <c r="J419" t="str">
        <f t="shared" si="1"/>
        <v>#REF!</v>
      </c>
      <c r="K419" t="str">
        <f t="shared" si="2"/>
        <v>#REF!</v>
      </c>
    </row>
    <row r="420">
      <c r="H420" t="str">
        <f>if(FastCalendar!A420="","",VLOOKUP(FastCalendar!A420,data!$A$2:$B$600,2))</f>
        <v>#REF!</v>
      </c>
      <c r="J420" t="str">
        <f t="shared" si="1"/>
        <v>#REF!</v>
      </c>
      <c r="K420" t="str">
        <f t="shared" si="2"/>
        <v>#REF!</v>
      </c>
    </row>
    <row r="421">
      <c r="H421" t="str">
        <f>if(FastCalendar!A421="","",VLOOKUP(FastCalendar!A421,data!$A$2:$B$600,2))</f>
        <v>#REF!</v>
      </c>
      <c r="J421" t="str">
        <f t="shared" si="1"/>
        <v>#REF!</v>
      </c>
      <c r="K421" t="str">
        <f t="shared" si="2"/>
        <v>#REF!</v>
      </c>
    </row>
    <row r="422">
      <c r="H422" t="str">
        <f>if(FastCalendar!A422="","",VLOOKUP(FastCalendar!A422,data!$A$2:$B$600,2))</f>
        <v>#REF!</v>
      </c>
      <c r="J422" t="str">
        <f t="shared" si="1"/>
        <v>#REF!</v>
      </c>
      <c r="K422" t="str">
        <f t="shared" si="2"/>
        <v>#REF!</v>
      </c>
    </row>
    <row r="423">
      <c r="H423" t="str">
        <f>if(FastCalendar!A423="","",VLOOKUP(FastCalendar!A423,data!$A$2:$B$600,2))</f>
        <v>#REF!</v>
      </c>
      <c r="J423" t="str">
        <f t="shared" si="1"/>
        <v>#REF!</v>
      </c>
      <c r="K423" t="str">
        <f t="shared" si="2"/>
        <v>#REF!</v>
      </c>
    </row>
    <row r="424">
      <c r="H424" t="str">
        <f>if(FastCalendar!A424="","",VLOOKUP(FastCalendar!A424,data!$A$2:$B$600,2))</f>
        <v>#REF!</v>
      </c>
      <c r="J424" t="str">
        <f t="shared" si="1"/>
        <v>#REF!</v>
      </c>
      <c r="K424" t="str">
        <f t="shared" si="2"/>
        <v>#REF!</v>
      </c>
    </row>
    <row r="425">
      <c r="H425" t="str">
        <f>if(FastCalendar!A425="","",VLOOKUP(FastCalendar!A425,data!$A$2:$B$600,2))</f>
        <v>#REF!</v>
      </c>
      <c r="J425" t="str">
        <f t="shared" si="1"/>
        <v>#REF!</v>
      </c>
      <c r="K425" t="str">
        <f t="shared" si="2"/>
        <v>#REF!</v>
      </c>
    </row>
    <row r="426">
      <c r="H426" t="str">
        <f>if(FastCalendar!A426="","",VLOOKUP(FastCalendar!A426,data!$A$2:$B$600,2))</f>
        <v>#REF!</v>
      </c>
      <c r="J426" t="str">
        <f t="shared" si="1"/>
        <v>#REF!</v>
      </c>
      <c r="K426" t="str">
        <f t="shared" si="2"/>
        <v>#REF!</v>
      </c>
    </row>
    <row r="427">
      <c r="H427" t="str">
        <f>if(FastCalendar!A427="","",VLOOKUP(FastCalendar!A427,data!$A$2:$B$600,2))</f>
        <v>#REF!</v>
      </c>
      <c r="J427" t="str">
        <f t="shared" si="1"/>
        <v>#REF!</v>
      </c>
      <c r="K427" t="str">
        <f t="shared" si="2"/>
        <v>#REF!</v>
      </c>
    </row>
    <row r="428">
      <c r="H428" t="str">
        <f>if(FastCalendar!A428="","",VLOOKUP(FastCalendar!A428,data!$A$2:$B$600,2))</f>
        <v>#REF!</v>
      </c>
      <c r="J428" t="str">
        <f t="shared" si="1"/>
        <v>#REF!</v>
      </c>
      <c r="K428" t="str">
        <f t="shared" si="2"/>
        <v>#REF!</v>
      </c>
    </row>
    <row r="429">
      <c r="H429" t="str">
        <f>if(FastCalendar!A429="","",VLOOKUP(FastCalendar!A429,data!$A$2:$B$600,2))</f>
        <v>#REF!</v>
      </c>
      <c r="J429" t="str">
        <f t="shared" si="1"/>
        <v>#REF!</v>
      </c>
      <c r="K429" t="str">
        <f t="shared" si="2"/>
        <v>#REF!</v>
      </c>
    </row>
    <row r="430">
      <c r="H430" t="str">
        <f>if(FastCalendar!A430="","",VLOOKUP(FastCalendar!A430,data!$A$2:$B$600,2))</f>
        <v>#REF!</v>
      </c>
      <c r="J430" t="str">
        <f t="shared" si="1"/>
        <v>#REF!</v>
      </c>
      <c r="K430" t="str">
        <f t="shared" si="2"/>
        <v>#REF!</v>
      </c>
    </row>
    <row r="431">
      <c r="H431" t="str">
        <f>if(FastCalendar!A431="","",VLOOKUP(FastCalendar!A431,data!$A$2:$B$600,2))</f>
        <v>#REF!</v>
      </c>
      <c r="J431" t="str">
        <f t="shared" si="1"/>
        <v>#REF!</v>
      </c>
      <c r="K431" t="str">
        <f t="shared" si="2"/>
        <v>#REF!</v>
      </c>
    </row>
    <row r="432">
      <c r="H432" t="str">
        <f>if(FastCalendar!A432="","",VLOOKUP(FastCalendar!A432,data!$A$2:$B$600,2))</f>
        <v>#REF!</v>
      </c>
      <c r="J432" t="str">
        <f t="shared" si="1"/>
        <v>#REF!</v>
      </c>
      <c r="K432" t="str">
        <f t="shared" si="2"/>
        <v>#REF!</v>
      </c>
    </row>
    <row r="433">
      <c r="H433" t="str">
        <f>if(FastCalendar!A433="","",VLOOKUP(FastCalendar!A433,data!$A$2:$B$600,2))</f>
        <v>#REF!</v>
      </c>
      <c r="J433" t="str">
        <f t="shared" si="1"/>
        <v>#REF!</v>
      </c>
      <c r="K433" t="str">
        <f t="shared" si="2"/>
        <v>#REF!</v>
      </c>
    </row>
    <row r="434">
      <c r="H434" t="str">
        <f>if(FastCalendar!A434="","",VLOOKUP(FastCalendar!A434,data!$A$2:$B$600,2))</f>
        <v>#REF!</v>
      </c>
      <c r="J434" t="str">
        <f t="shared" si="1"/>
        <v>#REF!</v>
      </c>
      <c r="K434" t="str">
        <f t="shared" si="2"/>
        <v>#REF!</v>
      </c>
    </row>
    <row r="435">
      <c r="H435" t="str">
        <f>if(FastCalendar!A435="","",VLOOKUP(FastCalendar!A435,data!$A$2:$B$600,2))</f>
        <v>#REF!</v>
      </c>
      <c r="J435" t="str">
        <f t="shared" si="1"/>
        <v>#REF!</v>
      </c>
      <c r="K435" t="str">
        <f t="shared" si="2"/>
        <v>#REF!</v>
      </c>
    </row>
    <row r="436">
      <c r="H436" t="str">
        <f>if(FastCalendar!A436="","",VLOOKUP(FastCalendar!A436,data!$A$2:$B$600,2))</f>
        <v>#REF!</v>
      </c>
      <c r="J436" t="str">
        <f t="shared" si="1"/>
        <v>#REF!</v>
      </c>
      <c r="K436" t="str">
        <f t="shared" si="2"/>
        <v>#REF!</v>
      </c>
    </row>
    <row r="437">
      <c r="H437" t="str">
        <f>if(FastCalendar!A437="","",VLOOKUP(FastCalendar!A437,data!$A$2:$B$600,2))</f>
        <v>#REF!</v>
      </c>
      <c r="J437" t="str">
        <f t="shared" si="1"/>
        <v>#REF!</v>
      </c>
      <c r="K437" t="str">
        <f t="shared" si="2"/>
        <v>#REF!</v>
      </c>
    </row>
    <row r="438">
      <c r="H438" t="str">
        <f>if(FastCalendar!A438="","",VLOOKUP(FastCalendar!A438,data!$A$2:$B$600,2))</f>
        <v>#REF!</v>
      </c>
      <c r="J438" t="str">
        <f t="shared" si="1"/>
        <v>#REF!</v>
      </c>
      <c r="K438" t="str">
        <f t="shared" si="2"/>
        <v>#REF!</v>
      </c>
    </row>
    <row r="439">
      <c r="H439" t="str">
        <f>if(FastCalendar!A439="","",VLOOKUP(FastCalendar!A439,data!$A$2:$B$600,2))</f>
        <v>#REF!</v>
      </c>
      <c r="J439" t="str">
        <f t="shared" si="1"/>
        <v>#REF!</v>
      </c>
      <c r="K439" t="str">
        <f t="shared" si="2"/>
        <v>#REF!</v>
      </c>
    </row>
    <row r="440">
      <c r="H440" t="str">
        <f>if(FastCalendar!A440="","",VLOOKUP(FastCalendar!A440,data!$A$2:$B$600,2))</f>
        <v>#REF!</v>
      </c>
      <c r="J440" t="str">
        <f t="shared" si="1"/>
        <v>#REF!</v>
      </c>
      <c r="K440" t="str">
        <f t="shared" si="2"/>
        <v>#REF!</v>
      </c>
    </row>
    <row r="441">
      <c r="H441" t="str">
        <f>if(FastCalendar!A441="","",VLOOKUP(FastCalendar!A441,data!$A$2:$B$600,2))</f>
        <v>#REF!</v>
      </c>
      <c r="J441" t="str">
        <f t="shared" si="1"/>
        <v>#REF!</v>
      </c>
      <c r="K441" t="str">
        <f t="shared" si="2"/>
        <v>#REF!</v>
      </c>
    </row>
    <row r="442">
      <c r="H442" t="str">
        <f>if(FastCalendar!A442="","",VLOOKUP(FastCalendar!A442,data!$A$2:$B$600,2))</f>
        <v>#REF!</v>
      </c>
      <c r="J442" t="str">
        <f t="shared" si="1"/>
        <v>#REF!</v>
      </c>
      <c r="K442" t="str">
        <f t="shared" si="2"/>
        <v>#REF!</v>
      </c>
    </row>
    <row r="443">
      <c r="H443" t="str">
        <f>if(FastCalendar!A443="","",VLOOKUP(FastCalendar!A443,data!$A$2:$B$600,2))</f>
        <v>#REF!</v>
      </c>
      <c r="J443" t="str">
        <f t="shared" si="1"/>
        <v>#REF!</v>
      </c>
      <c r="K443" t="str">
        <f t="shared" si="2"/>
        <v>#REF!</v>
      </c>
    </row>
    <row r="444">
      <c r="H444" t="str">
        <f>if(FastCalendar!A444="","",VLOOKUP(FastCalendar!A444,data!$A$2:$B$600,2))</f>
        <v>#REF!</v>
      </c>
      <c r="J444" t="str">
        <f t="shared" si="1"/>
        <v>#REF!</v>
      </c>
      <c r="K444" t="str">
        <f t="shared" si="2"/>
        <v>#REF!</v>
      </c>
    </row>
    <row r="445">
      <c r="H445" t="str">
        <f>if(FastCalendar!A445="","",VLOOKUP(FastCalendar!A445,data!$A$2:$B$600,2))</f>
        <v>#REF!</v>
      </c>
      <c r="J445" t="str">
        <f t="shared" si="1"/>
        <v>#REF!</v>
      </c>
      <c r="K445" t="str">
        <f t="shared" si="2"/>
        <v>#REF!</v>
      </c>
    </row>
    <row r="446">
      <c r="H446" t="str">
        <f>if(FastCalendar!A446="","",VLOOKUP(FastCalendar!A446,data!$A$2:$B$600,2))</f>
        <v>#REF!</v>
      </c>
      <c r="J446" t="str">
        <f t="shared" si="1"/>
        <v>#REF!</v>
      </c>
      <c r="K446" t="str">
        <f t="shared" si="2"/>
        <v>#REF!</v>
      </c>
    </row>
    <row r="447">
      <c r="H447" t="str">
        <f>if(FastCalendar!A447="","",VLOOKUP(FastCalendar!A447,data!$A$2:$B$600,2))</f>
        <v>#REF!</v>
      </c>
      <c r="J447" t="str">
        <f t="shared" si="1"/>
        <v>#REF!</v>
      </c>
      <c r="K447" t="str">
        <f t="shared" si="2"/>
        <v>#REF!</v>
      </c>
    </row>
    <row r="448">
      <c r="H448" t="str">
        <f>if(FastCalendar!A448="","",VLOOKUP(FastCalendar!A448,data!$A$2:$B$600,2))</f>
        <v>#REF!</v>
      </c>
      <c r="J448" t="str">
        <f t="shared" si="1"/>
        <v>#REF!</v>
      </c>
      <c r="K448" t="str">
        <f t="shared" si="2"/>
        <v>#REF!</v>
      </c>
    </row>
    <row r="449">
      <c r="H449" t="str">
        <f>if(FastCalendar!A449="","",VLOOKUP(FastCalendar!A449,data!$A$2:$B$600,2))</f>
        <v>#REF!</v>
      </c>
      <c r="J449" t="str">
        <f t="shared" si="1"/>
        <v>#REF!</v>
      </c>
      <c r="K449" t="str">
        <f t="shared" si="2"/>
        <v>#REF!</v>
      </c>
    </row>
    <row r="450">
      <c r="H450" t="str">
        <f>if(FastCalendar!A450="","",VLOOKUP(FastCalendar!A450,data!$A$2:$B$600,2))</f>
        <v>#REF!</v>
      </c>
      <c r="J450" t="str">
        <f t="shared" si="1"/>
        <v>#REF!</v>
      </c>
      <c r="K450" t="str">
        <f t="shared" si="2"/>
        <v>#REF!</v>
      </c>
    </row>
    <row r="451">
      <c r="H451" t="str">
        <f>if(FastCalendar!A451="","",VLOOKUP(FastCalendar!A451,data!$A$2:$B$600,2))</f>
        <v>#REF!</v>
      </c>
      <c r="J451" t="str">
        <f t="shared" si="1"/>
        <v>#REF!</v>
      </c>
      <c r="K451" t="str">
        <f t="shared" si="2"/>
        <v>#REF!</v>
      </c>
    </row>
    <row r="452">
      <c r="H452" t="str">
        <f>if(FastCalendar!A452="","",VLOOKUP(FastCalendar!A452,data!$A$2:$B$600,2))</f>
        <v>#REF!</v>
      </c>
      <c r="J452" t="str">
        <f t="shared" si="1"/>
        <v>#REF!</v>
      </c>
      <c r="K452" t="str">
        <f t="shared" si="2"/>
        <v>#REF!</v>
      </c>
    </row>
    <row r="453">
      <c r="H453" t="str">
        <f>if(FastCalendar!A453="","",VLOOKUP(FastCalendar!A453,data!$A$2:$B$600,2))</f>
        <v>#REF!</v>
      </c>
      <c r="J453" t="str">
        <f t="shared" si="1"/>
        <v>#REF!</v>
      </c>
      <c r="K453" t="str">
        <f t="shared" si="2"/>
        <v>#REF!</v>
      </c>
    </row>
    <row r="454">
      <c r="H454" t="str">
        <f>if(FastCalendar!A454="","",VLOOKUP(FastCalendar!A454,data!$A$2:$B$600,2))</f>
        <v>#REF!</v>
      </c>
      <c r="J454" t="str">
        <f t="shared" si="1"/>
        <v>#REF!</v>
      </c>
      <c r="K454" t="str">
        <f t="shared" si="2"/>
        <v>#REF!</v>
      </c>
    </row>
    <row r="455">
      <c r="H455" t="str">
        <f>if(FastCalendar!A455="","",VLOOKUP(FastCalendar!A455,data!$A$2:$B$600,2))</f>
        <v>#REF!</v>
      </c>
      <c r="J455" t="str">
        <f t="shared" si="1"/>
        <v>#REF!</v>
      </c>
      <c r="K455" t="str">
        <f t="shared" si="2"/>
        <v>#REF!</v>
      </c>
    </row>
    <row r="456">
      <c r="H456" t="str">
        <f>if(FastCalendar!A456="","",VLOOKUP(FastCalendar!A456,data!$A$2:$B$600,2))</f>
        <v>#REF!</v>
      </c>
      <c r="J456" t="str">
        <f t="shared" si="1"/>
        <v>#REF!</v>
      </c>
      <c r="K456" t="str">
        <f t="shared" si="2"/>
        <v>#REF!</v>
      </c>
    </row>
    <row r="457">
      <c r="H457" t="str">
        <f>if(FastCalendar!A457="","",VLOOKUP(FastCalendar!A457,data!$A$2:$B$600,2))</f>
        <v>#REF!</v>
      </c>
      <c r="J457" t="str">
        <f t="shared" si="1"/>
        <v>#REF!</v>
      </c>
      <c r="K457" t="str">
        <f t="shared" si="2"/>
        <v>#REF!</v>
      </c>
    </row>
    <row r="458">
      <c r="H458" t="str">
        <f>if(FastCalendar!A458="","",VLOOKUP(FastCalendar!A458,data!$A$2:$B$600,2))</f>
        <v>#REF!</v>
      </c>
      <c r="J458" t="str">
        <f t="shared" si="1"/>
        <v>#REF!</v>
      </c>
      <c r="K458" t="str">
        <f t="shared" si="2"/>
        <v>#REF!</v>
      </c>
    </row>
    <row r="459">
      <c r="H459" t="str">
        <f>if(FastCalendar!A459="","",VLOOKUP(FastCalendar!A459,data!$A$2:$B$600,2))</f>
        <v>#REF!</v>
      </c>
      <c r="J459" t="str">
        <f t="shared" si="1"/>
        <v>#REF!</v>
      </c>
      <c r="K459" t="str">
        <f t="shared" si="2"/>
        <v>#REF!</v>
      </c>
    </row>
    <row r="460">
      <c r="H460" t="str">
        <f>if(FastCalendar!A460="","",VLOOKUP(FastCalendar!A460,data!$A$2:$B$600,2))</f>
        <v>#REF!</v>
      </c>
      <c r="J460" t="str">
        <f t="shared" si="1"/>
        <v>#REF!</v>
      </c>
      <c r="K460" t="str">
        <f t="shared" si="2"/>
        <v>#REF!</v>
      </c>
    </row>
    <row r="461">
      <c r="H461" t="str">
        <f>if(FastCalendar!A461="","",VLOOKUP(FastCalendar!A461,data!$A$2:$B$600,2))</f>
        <v>#REF!</v>
      </c>
      <c r="J461" t="str">
        <f t="shared" si="1"/>
        <v>#REF!</v>
      </c>
      <c r="K461" t="str">
        <f t="shared" si="2"/>
        <v>#REF!</v>
      </c>
    </row>
    <row r="462">
      <c r="H462" t="str">
        <f>if(FastCalendar!A462="","",VLOOKUP(FastCalendar!A462,data!$A$2:$B$600,2))</f>
        <v>#REF!</v>
      </c>
      <c r="J462" t="str">
        <f t="shared" si="1"/>
        <v>#REF!</v>
      </c>
      <c r="K462" t="str">
        <f t="shared" si="2"/>
        <v>#REF!</v>
      </c>
    </row>
    <row r="463">
      <c r="H463" t="str">
        <f>if(FastCalendar!A463="","",VLOOKUP(FastCalendar!A463,data!$A$2:$B$600,2))</f>
        <v>#REF!</v>
      </c>
      <c r="J463" t="str">
        <f t="shared" si="1"/>
        <v>#REF!</v>
      </c>
      <c r="K463" t="str">
        <f t="shared" si="2"/>
        <v>#REF!</v>
      </c>
    </row>
    <row r="464">
      <c r="H464" t="str">
        <f>if(FastCalendar!A464="","",VLOOKUP(FastCalendar!A464,data!$A$2:$B$600,2))</f>
        <v>#REF!</v>
      </c>
      <c r="J464" t="str">
        <f t="shared" si="1"/>
        <v>#REF!</v>
      </c>
      <c r="K464" t="str">
        <f t="shared" si="2"/>
        <v>#REF!</v>
      </c>
    </row>
    <row r="465">
      <c r="H465" t="str">
        <f>if(FastCalendar!A465="","",VLOOKUP(FastCalendar!A465,data!$A$2:$B$600,2))</f>
        <v>#REF!</v>
      </c>
      <c r="J465" t="str">
        <f t="shared" si="1"/>
        <v>#REF!</v>
      </c>
      <c r="K465" t="str">
        <f t="shared" si="2"/>
        <v>#REF!</v>
      </c>
    </row>
    <row r="466">
      <c r="H466" t="str">
        <f>if(FastCalendar!A466="","",VLOOKUP(FastCalendar!A466,data!$A$2:$B$600,2))</f>
        <v>#REF!</v>
      </c>
      <c r="J466" t="str">
        <f t="shared" si="1"/>
        <v>#REF!</v>
      </c>
      <c r="K466" t="str">
        <f t="shared" si="2"/>
        <v>#REF!</v>
      </c>
    </row>
    <row r="467">
      <c r="H467" t="str">
        <f>if(FastCalendar!A467="","",VLOOKUP(FastCalendar!A467,data!$A$2:$B$600,2))</f>
        <v>#REF!</v>
      </c>
      <c r="J467" t="str">
        <f t="shared" si="1"/>
        <v>#REF!</v>
      </c>
      <c r="K467" t="str">
        <f t="shared" si="2"/>
        <v>#REF!</v>
      </c>
    </row>
    <row r="468">
      <c r="H468" t="str">
        <f>if(FastCalendar!A468="","",VLOOKUP(FastCalendar!A468,data!$A$2:$B$600,2))</f>
        <v>#REF!</v>
      </c>
      <c r="J468" t="str">
        <f t="shared" si="1"/>
        <v>#REF!</v>
      </c>
      <c r="K468" t="str">
        <f t="shared" si="2"/>
        <v>#REF!</v>
      </c>
    </row>
    <row r="469">
      <c r="H469" t="str">
        <f>if(FastCalendar!A469="","",VLOOKUP(FastCalendar!A469,data!$A$2:$B$600,2))</f>
        <v>#REF!</v>
      </c>
      <c r="J469" t="str">
        <f t="shared" si="1"/>
        <v>#REF!</v>
      </c>
      <c r="K469" t="str">
        <f t="shared" si="2"/>
        <v>#REF!</v>
      </c>
    </row>
    <row r="470">
      <c r="H470" t="str">
        <f>if(FastCalendar!A470="","",VLOOKUP(FastCalendar!A470,data!$A$2:$B$600,2))</f>
        <v>#REF!</v>
      </c>
      <c r="J470" t="str">
        <f t="shared" si="1"/>
        <v>#REF!</v>
      </c>
      <c r="K470" t="str">
        <f t="shared" si="2"/>
        <v>#REF!</v>
      </c>
    </row>
    <row r="471">
      <c r="H471" t="str">
        <f>if(FastCalendar!A471="","",VLOOKUP(FastCalendar!A471,data!$A$2:$B$600,2))</f>
        <v>#REF!</v>
      </c>
      <c r="J471" t="str">
        <f t="shared" si="1"/>
        <v>#REF!</v>
      </c>
      <c r="K471" t="str">
        <f t="shared" si="2"/>
        <v>#REF!</v>
      </c>
    </row>
    <row r="472">
      <c r="H472" t="str">
        <f>if(FastCalendar!A472="","",VLOOKUP(FastCalendar!A472,data!$A$2:$B$600,2))</f>
        <v>#REF!</v>
      </c>
      <c r="J472" t="str">
        <f t="shared" si="1"/>
        <v>#REF!</v>
      </c>
      <c r="K472" t="str">
        <f t="shared" si="2"/>
        <v>#REF!</v>
      </c>
    </row>
    <row r="473">
      <c r="H473" t="str">
        <f>if(FastCalendar!A473="","",VLOOKUP(FastCalendar!A473,data!$A$2:$B$600,2))</f>
        <v>#REF!</v>
      </c>
      <c r="J473" t="str">
        <f t="shared" si="1"/>
        <v>#REF!</v>
      </c>
      <c r="K473" t="str">
        <f t="shared" si="2"/>
        <v>#REF!</v>
      </c>
    </row>
    <row r="474">
      <c r="H474" t="str">
        <f>if(FastCalendar!A474="","",VLOOKUP(FastCalendar!A474,data!$A$2:$B$600,2))</f>
        <v>#REF!</v>
      </c>
      <c r="J474" t="str">
        <f t="shared" si="1"/>
        <v>#REF!</v>
      </c>
      <c r="K474" t="str">
        <f t="shared" si="2"/>
        <v>#REF!</v>
      </c>
    </row>
    <row r="475">
      <c r="H475" t="str">
        <f>if(FastCalendar!A475="","",VLOOKUP(FastCalendar!A475,data!$A$2:$B$600,2))</f>
        <v>#REF!</v>
      </c>
      <c r="J475" t="str">
        <f t="shared" si="1"/>
        <v>#REF!</v>
      </c>
      <c r="K475" t="str">
        <f t="shared" si="2"/>
        <v>#REF!</v>
      </c>
    </row>
    <row r="476">
      <c r="H476" t="str">
        <f>if(FastCalendar!A476="","",VLOOKUP(FastCalendar!A476,data!$A$2:$B$600,2))</f>
        <v>#REF!</v>
      </c>
      <c r="J476" t="str">
        <f t="shared" si="1"/>
        <v>#REF!</v>
      </c>
      <c r="K476" t="str">
        <f t="shared" si="2"/>
        <v>#REF!</v>
      </c>
    </row>
    <row r="477">
      <c r="H477" t="str">
        <f>if(FastCalendar!A477="","",VLOOKUP(FastCalendar!A477,data!$A$2:$B$600,2))</f>
        <v>#REF!</v>
      </c>
      <c r="J477" t="str">
        <f t="shared" si="1"/>
        <v>#REF!</v>
      </c>
      <c r="K477" t="str">
        <f t="shared" si="2"/>
        <v>#REF!</v>
      </c>
    </row>
    <row r="478">
      <c r="H478" t="str">
        <f>if(FastCalendar!A478="","",VLOOKUP(FastCalendar!A478,data!$A$2:$B$600,2))</f>
        <v>#REF!</v>
      </c>
      <c r="J478" t="str">
        <f t="shared" si="1"/>
        <v>#REF!</v>
      </c>
      <c r="K478" t="str">
        <f t="shared" si="2"/>
        <v>#REF!</v>
      </c>
    </row>
    <row r="479">
      <c r="H479" t="str">
        <f>if(FastCalendar!A479="","",VLOOKUP(FastCalendar!A479,data!$A$2:$B$600,2))</f>
        <v>#REF!</v>
      </c>
      <c r="J479" t="str">
        <f t="shared" si="1"/>
        <v>#REF!</v>
      </c>
      <c r="K479" t="str">
        <f t="shared" si="2"/>
        <v>#REF!</v>
      </c>
    </row>
    <row r="480">
      <c r="H480" t="str">
        <f>if(FastCalendar!A480="","",VLOOKUP(FastCalendar!A480,data!$A$2:$B$600,2))</f>
        <v>#REF!</v>
      </c>
      <c r="J480" t="str">
        <f t="shared" si="1"/>
        <v>#REF!</v>
      </c>
      <c r="K480" t="str">
        <f t="shared" si="2"/>
        <v>#REF!</v>
      </c>
    </row>
    <row r="481">
      <c r="H481" t="str">
        <f>if(FastCalendar!A481="","",VLOOKUP(FastCalendar!A481,data!$A$2:$B$600,2))</f>
        <v>#REF!</v>
      </c>
      <c r="J481" t="str">
        <f t="shared" si="1"/>
        <v>#REF!</v>
      </c>
      <c r="K481" t="str">
        <f t="shared" si="2"/>
        <v>#REF!</v>
      </c>
    </row>
    <row r="482">
      <c r="H482" t="str">
        <f>if(FastCalendar!A482="","",VLOOKUP(FastCalendar!A482,data!$A$2:$B$600,2))</f>
        <v>#REF!</v>
      </c>
      <c r="J482" t="str">
        <f t="shared" si="1"/>
        <v>#REF!</v>
      </c>
      <c r="K482" t="str">
        <f t="shared" si="2"/>
        <v>#REF!</v>
      </c>
    </row>
    <row r="483">
      <c r="H483" t="str">
        <f>if(FastCalendar!A483="","",VLOOKUP(FastCalendar!A483,data!$A$2:$B$600,2))</f>
        <v>#REF!</v>
      </c>
      <c r="J483" t="str">
        <f t="shared" si="1"/>
        <v>#REF!</v>
      </c>
      <c r="K483" t="str">
        <f t="shared" si="2"/>
        <v>#REF!</v>
      </c>
    </row>
    <row r="484">
      <c r="H484" t="str">
        <f>if(FastCalendar!A484="","",VLOOKUP(FastCalendar!A484,data!$A$2:$B$600,2))</f>
        <v>#REF!</v>
      </c>
      <c r="J484" t="str">
        <f t="shared" si="1"/>
        <v>#REF!</v>
      </c>
      <c r="K484" t="str">
        <f t="shared" si="2"/>
        <v>#REF!</v>
      </c>
    </row>
    <row r="485">
      <c r="H485" t="str">
        <f>if(FastCalendar!A485="","",VLOOKUP(FastCalendar!A485,data!$A$2:$B$600,2))</f>
        <v>#REF!</v>
      </c>
      <c r="J485" t="str">
        <f t="shared" si="1"/>
        <v>#REF!</v>
      </c>
      <c r="K485" t="str">
        <f t="shared" si="2"/>
        <v>#REF!</v>
      </c>
    </row>
    <row r="486">
      <c r="H486" t="str">
        <f>if(FastCalendar!A486="","",VLOOKUP(FastCalendar!A486,data!$A$2:$B$600,2))</f>
        <v>#REF!</v>
      </c>
      <c r="J486" t="str">
        <f t="shared" si="1"/>
        <v>#REF!</v>
      </c>
      <c r="K486" t="str">
        <f t="shared" si="2"/>
        <v>#REF!</v>
      </c>
    </row>
    <row r="487">
      <c r="H487" t="str">
        <f>if(FastCalendar!A487="","",VLOOKUP(FastCalendar!A487,data!$A$2:$B$600,2))</f>
        <v>#REF!</v>
      </c>
      <c r="J487" t="str">
        <f t="shared" si="1"/>
        <v>#REF!</v>
      </c>
      <c r="K487" t="str">
        <f t="shared" si="2"/>
        <v>#REF!</v>
      </c>
    </row>
    <row r="488">
      <c r="H488" t="str">
        <f>if(FastCalendar!A488="","",VLOOKUP(FastCalendar!A488,data!$A$2:$B$600,2))</f>
        <v>#REF!</v>
      </c>
      <c r="J488" t="str">
        <f t="shared" si="1"/>
        <v>#REF!</v>
      </c>
      <c r="K488" t="str">
        <f t="shared" si="2"/>
        <v>#REF!</v>
      </c>
    </row>
    <row r="489">
      <c r="H489" t="str">
        <f>if(FastCalendar!A489="","",VLOOKUP(FastCalendar!A489,data!$A$2:$B$600,2))</f>
        <v>#REF!</v>
      </c>
      <c r="J489" t="str">
        <f t="shared" si="1"/>
        <v>#REF!</v>
      </c>
      <c r="K489" t="str">
        <f t="shared" si="2"/>
        <v>#REF!</v>
      </c>
    </row>
    <row r="490">
      <c r="H490" t="str">
        <f>if(FastCalendar!A490="","",VLOOKUP(FastCalendar!A490,data!$A$2:$B$600,2))</f>
        <v>#REF!</v>
      </c>
      <c r="J490" t="str">
        <f t="shared" si="1"/>
        <v>#REF!</v>
      </c>
      <c r="K490" t="str">
        <f t="shared" si="2"/>
        <v>#REF!</v>
      </c>
    </row>
    <row r="491">
      <c r="H491" t="str">
        <f>if(FastCalendar!A491="","",VLOOKUP(FastCalendar!A491,data!$A$2:$B$600,2))</f>
        <v>#REF!</v>
      </c>
      <c r="J491" t="str">
        <f t="shared" si="1"/>
        <v>#REF!</v>
      </c>
      <c r="K491" t="str">
        <f t="shared" si="2"/>
        <v>#REF!</v>
      </c>
    </row>
    <row r="492">
      <c r="H492" t="str">
        <f>if(FastCalendar!A492="","",VLOOKUP(FastCalendar!A492,data!$A$2:$B$600,2))</f>
        <v>#REF!</v>
      </c>
      <c r="J492" t="str">
        <f t="shared" si="1"/>
        <v>#REF!</v>
      </c>
      <c r="K492" t="str">
        <f t="shared" si="2"/>
        <v>#REF!</v>
      </c>
    </row>
    <row r="493">
      <c r="H493" t="str">
        <f>if(FastCalendar!A493="","",VLOOKUP(FastCalendar!A493,data!$A$2:$B$600,2))</f>
        <v>#REF!</v>
      </c>
      <c r="J493" t="str">
        <f t="shared" si="1"/>
        <v>#REF!</v>
      </c>
      <c r="K493" t="str">
        <f t="shared" si="2"/>
        <v>#REF!</v>
      </c>
    </row>
    <row r="494">
      <c r="H494" t="str">
        <f>if(FastCalendar!A494="","",VLOOKUP(FastCalendar!A494,data!$A$2:$B$600,2))</f>
        <v>#REF!</v>
      </c>
      <c r="J494" t="str">
        <f t="shared" si="1"/>
        <v>#REF!</v>
      </c>
      <c r="K494" t="str">
        <f t="shared" si="2"/>
        <v>#REF!</v>
      </c>
    </row>
    <row r="495">
      <c r="H495" t="str">
        <f>if(FastCalendar!A495="","",VLOOKUP(FastCalendar!A495,data!$A$2:$B$600,2))</f>
        <v>#REF!</v>
      </c>
      <c r="J495" t="str">
        <f t="shared" si="1"/>
        <v>#REF!</v>
      </c>
      <c r="K495" t="str">
        <f t="shared" si="2"/>
        <v>#REF!</v>
      </c>
    </row>
    <row r="496">
      <c r="H496" t="str">
        <f>if(FastCalendar!A496="","",VLOOKUP(FastCalendar!A496,data!$A$2:$B$600,2))</f>
        <v>#REF!</v>
      </c>
      <c r="J496" t="str">
        <f t="shared" si="1"/>
        <v>#REF!</v>
      </c>
      <c r="K496" t="str">
        <f t="shared" si="2"/>
        <v>#REF!</v>
      </c>
    </row>
    <row r="497">
      <c r="H497" t="str">
        <f>if(FastCalendar!A497="","",VLOOKUP(FastCalendar!A497,data!$A$2:$B$600,2))</f>
        <v>#REF!</v>
      </c>
      <c r="J497" t="str">
        <f t="shared" si="1"/>
        <v>#REF!</v>
      </c>
      <c r="K497" t="str">
        <f t="shared" si="2"/>
        <v>#REF!</v>
      </c>
    </row>
    <row r="498">
      <c r="H498" t="str">
        <f>if(FastCalendar!A498="","",VLOOKUP(FastCalendar!A498,data!$A$2:$B$600,2))</f>
        <v>#REF!</v>
      </c>
      <c r="J498" t="str">
        <f t="shared" si="1"/>
        <v>#REF!</v>
      </c>
      <c r="K498" t="str">
        <f t="shared" si="2"/>
        <v>#REF!</v>
      </c>
    </row>
    <row r="499">
      <c r="H499" t="str">
        <f>if(FastCalendar!A499="","",VLOOKUP(FastCalendar!A499,data!$A$2:$B$600,2))</f>
        <v>#REF!</v>
      </c>
      <c r="J499" t="str">
        <f t="shared" si="1"/>
        <v>#REF!</v>
      </c>
      <c r="K499" t="str">
        <f t="shared" si="2"/>
        <v>#REF!</v>
      </c>
    </row>
    <row r="500">
      <c r="H500" t="str">
        <f>if(FastCalendar!A500="","",VLOOKUP(FastCalendar!A500,data!$A$2:$B$600,2))</f>
        <v>#REF!</v>
      </c>
      <c r="J500" t="str">
        <f t="shared" si="1"/>
        <v>#REF!</v>
      </c>
      <c r="K500" t="str">
        <f t="shared" si="2"/>
        <v>#REF!</v>
      </c>
    </row>
    <row r="501">
      <c r="H501" t="str">
        <f>if(FastCalendar!A501="","",VLOOKUP(FastCalendar!A501,data!$A$2:$B$600,2))</f>
        <v>#REF!</v>
      </c>
      <c r="J501" t="str">
        <f t="shared" si="1"/>
        <v>#REF!</v>
      </c>
      <c r="K501" t="str">
        <f t="shared" si="2"/>
        <v>#REF!</v>
      </c>
    </row>
    <row r="502">
      <c r="H502" t="str">
        <f>if(FastCalendar!A502="","",VLOOKUP(FastCalendar!A502,data!$A$2:$B$600,2))</f>
        <v>#REF!</v>
      </c>
      <c r="J502" t="str">
        <f t="shared" si="1"/>
        <v>#REF!</v>
      </c>
      <c r="K502" t="str">
        <f t="shared" si="2"/>
        <v>#REF!</v>
      </c>
    </row>
    <row r="503">
      <c r="H503" t="str">
        <f>if(FastCalendar!A503="","",VLOOKUP(FastCalendar!A503,data!$A$2:$B$600,2))</f>
        <v>#REF!</v>
      </c>
      <c r="J503" t="str">
        <f t="shared" si="1"/>
        <v>#REF!</v>
      </c>
      <c r="K503" t="str">
        <f t="shared" si="2"/>
        <v>#REF!</v>
      </c>
    </row>
    <row r="504">
      <c r="H504" t="str">
        <f>if(FastCalendar!A504="","",VLOOKUP(FastCalendar!A504,data!$A$2:$B$600,2))</f>
        <v>#REF!</v>
      </c>
      <c r="J504" t="str">
        <f t="shared" si="1"/>
        <v>#REF!</v>
      </c>
      <c r="K504" t="str">
        <f t="shared" si="2"/>
        <v>#REF!</v>
      </c>
    </row>
    <row r="505">
      <c r="H505" t="str">
        <f>if(FastCalendar!A505="","",VLOOKUP(FastCalendar!A505,data!$A$2:$B$600,2))</f>
        <v>#REF!</v>
      </c>
      <c r="J505" t="str">
        <f t="shared" si="1"/>
        <v>#REF!</v>
      </c>
      <c r="K505" t="str">
        <f t="shared" si="2"/>
        <v>#REF!</v>
      </c>
    </row>
    <row r="506">
      <c r="H506" t="str">
        <f>if(FastCalendar!A506="","",VLOOKUP(FastCalendar!A506,data!$A$2:$B$600,2))</f>
        <v>#REF!</v>
      </c>
      <c r="J506" t="str">
        <f t="shared" si="1"/>
        <v>#REF!</v>
      </c>
      <c r="K506" t="str">
        <f t="shared" si="2"/>
        <v>#REF!</v>
      </c>
    </row>
    <row r="507">
      <c r="H507" t="str">
        <f>if(FastCalendar!A507="","",VLOOKUP(FastCalendar!A507,data!$A$2:$B$600,2))</f>
        <v>#REF!</v>
      </c>
      <c r="J507" t="str">
        <f t="shared" si="1"/>
        <v>#REF!</v>
      </c>
      <c r="K507" t="str">
        <f t="shared" si="2"/>
        <v>#REF!</v>
      </c>
    </row>
    <row r="508">
      <c r="H508" t="str">
        <f>if(FastCalendar!A508="","",VLOOKUP(FastCalendar!A508,data!$A$2:$B$600,2))</f>
        <v>#REF!</v>
      </c>
      <c r="J508" t="str">
        <f t="shared" si="1"/>
        <v>#REF!</v>
      </c>
      <c r="K508" t="str">
        <f t="shared" si="2"/>
        <v>#REF!</v>
      </c>
    </row>
    <row r="509">
      <c r="H509" t="str">
        <f>if(FastCalendar!A509="","",VLOOKUP(FastCalendar!A509,data!$A$2:$B$600,2))</f>
        <v>#REF!</v>
      </c>
      <c r="J509" t="str">
        <f t="shared" si="1"/>
        <v>#REF!</v>
      </c>
      <c r="K509" t="str">
        <f t="shared" si="2"/>
        <v>#REF!</v>
      </c>
    </row>
    <row r="510">
      <c r="H510" t="str">
        <f>if(FastCalendar!A510="","",VLOOKUP(FastCalendar!A510,data!$A$2:$B$600,2))</f>
        <v>#REF!</v>
      </c>
      <c r="J510" t="str">
        <f t="shared" si="1"/>
        <v>#REF!</v>
      </c>
      <c r="K510" t="str">
        <f t="shared" si="2"/>
        <v>#REF!</v>
      </c>
    </row>
    <row r="511">
      <c r="H511" t="str">
        <f>if(FastCalendar!A511="","",VLOOKUP(FastCalendar!A511,data!$A$2:$B$600,2))</f>
        <v>#REF!</v>
      </c>
      <c r="J511" t="str">
        <f t="shared" si="1"/>
        <v>#REF!</v>
      </c>
      <c r="K511" t="str">
        <f t="shared" si="2"/>
        <v>#REF!</v>
      </c>
    </row>
    <row r="512">
      <c r="H512" t="str">
        <f>if(FastCalendar!A512="","",VLOOKUP(FastCalendar!A512,data!$A$2:$B$600,2))</f>
        <v>#REF!</v>
      </c>
      <c r="J512" t="str">
        <f t="shared" si="1"/>
        <v>#REF!</v>
      </c>
      <c r="K512" t="str">
        <f t="shared" si="2"/>
        <v>#REF!</v>
      </c>
    </row>
    <row r="513">
      <c r="H513" t="str">
        <f>if(FastCalendar!A513="","",VLOOKUP(FastCalendar!A513,data!$A$2:$B$600,2))</f>
        <v>#REF!</v>
      </c>
      <c r="J513" t="str">
        <f t="shared" si="1"/>
        <v>#REF!</v>
      </c>
      <c r="K513" t="str">
        <f t="shared" si="2"/>
        <v>#REF!</v>
      </c>
    </row>
    <row r="514">
      <c r="H514" t="str">
        <f>if(FastCalendar!A514="","",VLOOKUP(FastCalendar!A514,data!$A$2:$B$600,2))</f>
        <v>#REF!</v>
      </c>
      <c r="J514" t="str">
        <f t="shared" si="1"/>
        <v>#REF!</v>
      </c>
      <c r="K514" t="str">
        <f t="shared" si="2"/>
        <v>#REF!</v>
      </c>
    </row>
    <row r="515">
      <c r="H515" t="str">
        <f>if(FastCalendar!A515="","",VLOOKUP(FastCalendar!A515,data!$A$2:$B$600,2))</f>
        <v>#REF!</v>
      </c>
      <c r="J515" t="str">
        <f t="shared" si="1"/>
        <v>#REF!</v>
      </c>
      <c r="K515" t="str">
        <f t="shared" si="2"/>
        <v>#REF!</v>
      </c>
    </row>
    <row r="516">
      <c r="H516" t="str">
        <f>if(FastCalendar!A516="","",VLOOKUP(FastCalendar!A516,data!$A$2:$B$600,2))</f>
        <v>#REF!</v>
      </c>
      <c r="J516" t="str">
        <f t="shared" si="1"/>
        <v>#REF!</v>
      </c>
      <c r="K516" t="str">
        <f t="shared" si="2"/>
        <v>#REF!</v>
      </c>
    </row>
    <row r="517">
      <c r="H517" t="str">
        <f>if(FastCalendar!A517="","",VLOOKUP(FastCalendar!A517,data!$A$2:$B$600,2))</f>
        <v>#REF!</v>
      </c>
      <c r="J517" t="str">
        <f t="shared" si="1"/>
        <v>#REF!</v>
      </c>
      <c r="K517" t="str">
        <f t="shared" si="2"/>
        <v>#REF!</v>
      </c>
    </row>
    <row r="518">
      <c r="H518" t="str">
        <f>if(FastCalendar!A518="","",VLOOKUP(FastCalendar!A518,data!$A$2:$B$600,2))</f>
        <v>#REF!</v>
      </c>
      <c r="J518" t="str">
        <f t="shared" si="1"/>
        <v>#REF!</v>
      </c>
      <c r="K518" t="str">
        <f t="shared" si="2"/>
        <v>#REF!</v>
      </c>
    </row>
    <row r="519">
      <c r="H519" t="str">
        <f>if(FastCalendar!A519="","",VLOOKUP(FastCalendar!A519,data!$A$2:$B$600,2))</f>
        <v>#REF!</v>
      </c>
      <c r="J519" t="str">
        <f t="shared" si="1"/>
        <v>#REF!</v>
      </c>
      <c r="K519" t="str">
        <f t="shared" si="2"/>
        <v>#REF!</v>
      </c>
    </row>
    <row r="520">
      <c r="H520" t="str">
        <f>if(FastCalendar!A520="","",VLOOKUP(FastCalendar!A520,data!$A$2:$B$600,2))</f>
        <v>#REF!</v>
      </c>
      <c r="J520" t="str">
        <f t="shared" si="1"/>
        <v>#REF!</v>
      </c>
      <c r="K520" t="str">
        <f t="shared" si="2"/>
        <v>#REF!</v>
      </c>
    </row>
    <row r="521">
      <c r="H521" t="str">
        <f>if(FastCalendar!A521="","",VLOOKUP(FastCalendar!A521,data!$A$2:$B$600,2))</f>
        <v>#REF!</v>
      </c>
      <c r="J521" t="str">
        <f t="shared" si="1"/>
        <v>#REF!</v>
      </c>
      <c r="K521" t="str">
        <f t="shared" si="2"/>
        <v>#REF!</v>
      </c>
    </row>
    <row r="522">
      <c r="H522" t="str">
        <f>if(FastCalendar!A522="","",VLOOKUP(FastCalendar!A522,data!$A$2:$B$600,2))</f>
        <v>#REF!</v>
      </c>
      <c r="J522" t="str">
        <f t="shared" si="1"/>
        <v>#REF!</v>
      </c>
      <c r="K522" t="str">
        <f t="shared" si="2"/>
        <v>#REF!</v>
      </c>
    </row>
    <row r="523">
      <c r="H523" t="str">
        <f>if(FastCalendar!A523="","",VLOOKUP(FastCalendar!A523,data!$A$2:$B$600,2))</f>
        <v>#REF!</v>
      </c>
      <c r="J523" t="str">
        <f t="shared" si="1"/>
        <v>#REF!</v>
      </c>
      <c r="K523" t="str">
        <f t="shared" si="2"/>
        <v>#REF!</v>
      </c>
    </row>
    <row r="524">
      <c r="H524" t="str">
        <f>if(FastCalendar!A524="","",VLOOKUP(FastCalendar!A524,data!$A$2:$B$600,2))</f>
        <v>#REF!</v>
      </c>
      <c r="J524" t="str">
        <f t="shared" si="1"/>
        <v>#REF!</v>
      </c>
      <c r="K524" t="str">
        <f t="shared" si="2"/>
        <v>#REF!</v>
      </c>
    </row>
    <row r="525">
      <c r="H525" t="str">
        <f>if(FastCalendar!A525="","",VLOOKUP(FastCalendar!A525,data!$A$2:$B$600,2))</f>
        <v>#REF!</v>
      </c>
      <c r="J525" t="str">
        <f t="shared" si="1"/>
        <v>#REF!</v>
      </c>
      <c r="K525" t="str">
        <f t="shared" si="2"/>
        <v>#REF!</v>
      </c>
    </row>
    <row r="526">
      <c r="H526" t="str">
        <f>if(FastCalendar!A526="","",VLOOKUP(FastCalendar!A526,data!$A$2:$B$600,2))</f>
        <v>#REF!</v>
      </c>
      <c r="J526" t="str">
        <f t="shared" si="1"/>
        <v>#REF!</v>
      </c>
      <c r="K526" t="str">
        <f t="shared" si="2"/>
        <v>#REF!</v>
      </c>
    </row>
    <row r="527">
      <c r="H527" t="str">
        <f>if(FastCalendar!A527="","",VLOOKUP(FastCalendar!A527,data!$A$2:$B$600,2))</f>
        <v>#REF!</v>
      </c>
      <c r="J527" t="str">
        <f t="shared" si="1"/>
        <v>#REF!</v>
      </c>
      <c r="K527" t="str">
        <f t="shared" si="2"/>
        <v>#REF!</v>
      </c>
    </row>
    <row r="528">
      <c r="H528" t="str">
        <f>if(FastCalendar!A528="","",VLOOKUP(FastCalendar!A528,data!$A$2:$B$600,2))</f>
        <v>#REF!</v>
      </c>
      <c r="J528" t="str">
        <f t="shared" si="1"/>
        <v>#REF!</v>
      </c>
      <c r="K528" t="str">
        <f t="shared" si="2"/>
        <v>#REF!</v>
      </c>
    </row>
    <row r="529">
      <c r="H529" t="str">
        <f>if(FastCalendar!A529="","",VLOOKUP(FastCalendar!A529,data!$A$2:$B$600,2))</f>
        <v>#REF!</v>
      </c>
      <c r="J529" t="str">
        <f t="shared" si="1"/>
        <v>#REF!</v>
      </c>
      <c r="K529" t="str">
        <f t="shared" si="2"/>
        <v>#REF!</v>
      </c>
    </row>
    <row r="530">
      <c r="H530" t="str">
        <f>if(FastCalendar!A530="","",VLOOKUP(FastCalendar!A530,data!$A$2:$B$600,2))</f>
        <v>#REF!</v>
      </c>
      <c r="J530" t="str">
        <f t="shared" si="1"/>
        <v>#REF!</v>
      </c>
      <c r="K530" t="str">
        <f t="shared" si="2"/>
        <v>#REF!</v>
      </c>
    </row>
    <row r="531">
      <c r="H531" t="str">
        <f>if(FastCalendar!A531="","",VLOOKUP(FastCalendar!A531,data!$A$2:$B$600,2))</f>
        <v>#REF!</v>
      </c>
      <c r="J531" t="str">
        <f t="shared" si="1"/>
        <v>#REF!</v>
      </c>
      <c r="K531" t="str">
        <f t="shared" si="2"/>
        <v>#REF!</v>
      </c>
    </row>
    <row r="532">
      <c r="H532" t="str">
        <f>if(FastCalendar!A532="","",VLOOKUP(FastCalendar!A532,data!$A$2:$B$600,2))</f>
        <v>#REF!</v>
      </c>
      <c r="J532" t="str">
        <f t="shared" si="1"/>
        <v>#REF!</v>
      </c>
      <c r="K532" t="str">
        <f t="shared" si="2"/>
        <v>#REF!</v>
      </c>
    </row>
    <row r="533">
      <c r="H533" t="str">
        <f>if(FastCalendar!A533="","",VLOOKUP(FastCalendar!A533,data!$A$2:$B$600,2))</f>
        <v>#REF!</v>
      </c>
      <c r="J533" t="str">
        <f t="shared" si="1"/>
        <v>#REF!</v>
      </c>
      <c r="K533" t="str">
        <f t="shared" si="2"/>
        <v>#REF!</v>
      </c>
    </row>
    <row r="534">
      <c r="H534" t="str">
        <f>if(FastCalendar!A534="","",VLOOKUP(FastCalendar!A534,data!$A$2:$B$600,2))</f>
        <v>#REF!</v>
      </c>
      <c r="J534" t="str">
        <f t="shared" si="1"/>
        <v>#REF!</v>
      </c>
      <c r="K534" t="str">
        <f t="shared" si="2"/>
        <v>#REF!</v>
      </c>
    </row>
    <row r="535">
      <c r="H535" t="str">
        <f>if(FastCalendar!A535="","",VLOOKUP(FastCalendar!A535,data!$A$2:$B$600,2))</f>
        <v>#REF!</v>
      </c>
      <c r="J535" t="str">
        <f t="shared" si="1"/>
        <v>#REF!</v>
      </c>
      <c r="K535" t="str">
        <f t="shared" si="2"/>
        <v>#REF!</v>
      </c>
    </row>
    <row r="536">
      <c r="H536" t="str">
        <f>if(FastCalendar!A536="","",VLOOKUP(FastCalendar!A536,data!$A$2:$B$600,2))</f>
        <v>#REF!</v>
      </c>
      <c r="J536" t="str">
        <f t="shared" si="1"/>
        <v>#REF!</v>
      </c>
      <c r="K536" t="str">
        <f t="shared" si="2"/>
        <v>#REF!</v>
      </c>
    </row>
    <row r="537">
      <c r="H537" t="str">
        <f>if(FastCalendar!A537="","",VLOOKUP(FastCalendar!A537,data!$A$2:$B$600,2))</f>
        <v>#REF!</v>
      </c>
      <c r="J537" t="str">
        <f t="shared" si="1"/>
        <v>#REF!</v>
      </c>
      <c r="K537" t="str">
        <f t="shared" si="2"/>
        <v>#REF!</v>
      </c>
    </row>
    <row r="538">
      <c r="H538" t="str">
        <f>if(FastCalendar!A538="","",VLOOKUP(FastCalendar!A538,data!$A$2:$B$600,2))</f>
        <v>#REF!</v>
      </c>
      <c r="J538" t="str">
        <f t="shared" si="1"/>
        <v>#REF!</v>
      </c>
      <c r="K538" t="str">
        <f t="shared" si="2"/>
        <v>#REF!</v>
      </c>
    </row>
    <row r="539">
      <c r="H539" t="str">
        <f>if(FastCalendar!A539="","",VLOOKUP(FastCalendar!A539,data!$A$2:$B$600,2))</f>
        <v>#REF!</v>
      </c>
      <c r="J539" t="str">
        <f t="shared" si="1"/>
        <v>#REF!</v>
      </c>
      <c r="K539" t="str">
        <f t="shared" si="2"/>
        <v>#REF!</v>
      </c>
    </row>
    <row r="540">
      <c r="H540" t="str">
        <f>if(FastCalendar!A540="","",VLOOKUP(FastCalendar!A540,data!$A$2:$B$600,2))</f>
        <v>#REF!</v>
      </c>
      <c r="J540" t="str">
        <f t="shared" si="1"/>
        <v>#REF!</v>
      </c>
      <c r="K540" t="str">
        <f t="shared" si="2"/>
        <v>#REF!</v>
      </c>
    </row>
    <row r="541">
      <c r="H541" t="str">
        <f>if(FastCalendar!A541="","",VLOOKUP(FastCalendar!A541,data!$A$2:$B$600,2))</f>
        <v>#REF!</v>
      </c>
      <c r="J541" t="str">
        <f t="shared" si="1"/>
        <v>#REF!</v>
      </c>
      <c r="K541" t="str">
        <f t="shared" si="2"/>
        <v>#REF!</v>
      </c>
    </row>
    <row r="542">
      <c r="H542" t="str">
        <f>if(FastCalendar!A542="","",VLOOKUP(FastCalendar!A542,data!$A$2:$B$600,2))</f>
        <v>#REF!</v>
      </c>
      <c r="J542" t="str">
        <f t="shared" si="1"/>
        <v>#REF!</v>
      </c>
      <c r="K542" t="str">
        <f t="shared" si="2"/>
        <v>#REF!</v>
      </c>
    </row>
    <row r="543">
      <c r="H543" t="str">
        <f>if(FastCalendar!A543="","",VLOOKUP(FastCalendar!A543,data!$A$2:$B$600,2))</f>
        <v>#REF!</v>
      </c>
      <c r="J543" t="str">
        <f t="shared" si="1"/>
        <v>#REF!</v>
      </c>
      <c r="K543" t="str">
        <f t="shared" si="2"/>
        <v>#REF!</v>
      </c>
    </row>
    <row r="544">
      <c r="H544" t="str">
        <f>if(FastCalendar!A544="","",VLOOKUP(FastCalendar!A544,data!$A$2:$B$600,2))</f>
        <v>#REF!</v>
      </c>
      <c r="J544" t="str">
        <f t="shared" si="1"/>
        <v>#REF!</v>
      </c>
      <c r="K544" t="str">
        <f t="shared" si="2"/>
        <v>#REF!</v>
      </c>
    </row>
    <row r="545">
      <c r="H545" t="str">
        <f>if(FastCalendar!A545="","",VLOOKUP(FastCalendar!A545,data!$A$2:$B$600,2))</f>
        <v>#REF!</v>
      </c>
      <c r="J545" t="str">
        <f t="shared" si="1"/>
        <v>#REF!</v>
      </c>
      <c r="K545" t="str">
        <f t="shared" si="2"/>
        <v>#REF!</v>
      </c>
    </row>
    <row r="546">
      <c r="H546" t="str">
        <f>if(FastCalendar!A546="","",VLOOKUP(FastCalendar!A546,data!$A$2:$B$600,2))</f>
        <v>#REF!</v>
      </c>
      <c r="J546" t="str">
        <f t="shared" si="1"/>
        <v>#REF!</v>
      </c>
      <c r="K546" t="str">
        <f t="shared" si="2"/>
        <v>#REF!</v>
      </c>
    </row>
    <row r="547">
      <c r="H547" t="str">
        <f>if(FastCalendar!A547="","",VLOOKUP(FastCalendar!A547,data!$A$2:$B$600,2))</f>
        <v>#REF!</v>
      </c>
      <c r="J547" t="str">
        <f t="shared" si="1"/>
        <v>#REF!</v>
      </c>
      <c r="K547" t="str">
        <f t="shared" si="2"/>
        <v>#REF!</v>
      </c>
    </row>
    <row r="548">
      <c r="H548" t="str">
        <f>if(FastCalendar!A548="","",VLOOKUP(FastCalendar!A548,data!$A$2:$B$600,2))</f>
        <v>#REF!</v>
      </c>
      <c r="J548" t="str">
        <f t="shared" si="1"/>
        <v>#REF!</v>
      </c>
      <c r="K548" t="str">
        <f t="shared" si="2"/>
        <v>#REF!</v>
      </c>
    </row>
    <row r="549">
      <c r="H549" t="str">
        <f>if(FastCalendar!A549="","",VLOOKUP(FastCalendar!A549,data!$A$2:$B$600,2))</f>
        <v>#REF!</v>
      </c>
      <c r="J549" t="str">
        <f t="shared" si="1"/>
        <v>#REF!</v>
      </c>
      <c r="K549" t="str">
        <f t="shared" si="2"/>
        <v>#REF!</v>
      </c>
    </row>
    <row r="550">
      <c r="H550" t="str">
        <f>if(FastCalendar!A550="","",VLOOKUP(FastCalendar!A550,data!$A$2:$B$600,2))</f>
        <v>#REF!</v>
      </c>
      <c r="J550" t="str">
        <f t="shared" si="1"/>
        <v>#REF!</v>
      </c>
      <c r="K550" t="str">
        <f t="shared" si="2"/>
        <v>#REF!</v>
      </c>
    </row>
    <row r="551">
      <c r="H551" t="str">
        <f>if(FastCalendar!A551="","",VLOOKUP(FastCalendar!A551,data!$A$2:$B$600,2))</f>
        <v>#REF!</v>
      </c>
      <c r="J551" t="str">
        <f t="shared" si="1"/>
        <v>#REF!</v>
      </c>
      <c r="K551" t="str">
        <f t="shared" si="2"/>
        <v>#REF!</v>
      </c>
    </row>
    <row r="552">
      <c r="H552" t="str">
        <f>if(FastCalendar!A552="","",VLOOKUP(FastCalendar!A552,data!$A$2:$B$600,2))</f>
        <v>#REF!</v>
      </c>
      <c r="J552" t="str">
        <f t="shared" si="1"/>
        <v>#REF!</v>
      </c>
      <c r="K552" t="str">
        <f t="shared" si="2"/>
        <v>#REF!</v>
      </c>
    </row>
    <row r="553">
      <c r="H553" t="str">
        <f>if(FastCalendar!A553="","",VLOOKUP(FastCalendar!A553,data!$A$2:$B$600,2))</f>
        <v>#REF!</v>
      </c>
      <c r="J553" t="str">
        <f t="shared" si="1"/>
        <v>#REF!</v>
      </c>
      <c r="K553" t="str">
        <f t="shared" si="2"/>
        <v>#REF!</v>
      </c>
    </row>
    <row r="554">
      <c r="H554" t="str">
        <f>if(FastCalendar!A554="","",VLOOKUP(FastCalendar!A554,data!$A$2:$B$600,2))</f>
        <v>#REF!</v>
      </c>
      <c r="J554" t="str">
        <f t="shared" si="1"/>
        <v>#REF!</v>
      </c>
      <c r="K554" t="str">
        <f t="shared" si="2"/>
        <v>#REF!</v>
      </c>
    </row>
    <row r="555">
      <c r="H555" t="str">
        <f>if(FastCalendar!A555="","",VLOOKUP(FastCalendar!A555,data!$A$2:$B$600,2))</f>
        <v>#REF!</v>
      </c>
      <c r="J555" t="str">
        <f t="shared" si="1"/>
        <v>#REF!</v>
      </c>
      <c r="K555" t="str">
        <f t="shared" si="2"/>
        <v>#REF!</v>
      </c>
    </row>
    <row r="556">
      <c r="H556" t="str">
        <f>if(FastCalendar!A556="","",VLOOKUP(FastCalendar!A556,data!$A$2:$B$600,2))</f>
        <v>#REF!</v>
      </c>
      <c r="J556" t="str">
        <f t="shared" si="1"/>
        <v>#REF!</v>
      </c>
      <c r="K556" t="str">
        <f t="shared" si="2"/>
        <v>#REF!</v>
      </c>
    </row>
    <row r="557">
      <c r="H557" t="str">
        <f>if(FastCalendar!A557="","",VLOOKUP(FastCalendar!A557,data!$A$2:$B$600,2))</f>
        <v>#REF!</v>
      </c>
      <c r="J557" t="str">
        <f t="shared" si="1"/>
        <v>#REF!</v>
      </c>
      <c r="K557" t="str">
        <f t="shared" si="2"/>
        <v>#REF!</v>
      </c>
    </row>
    <row r="558">
      <c r="H558" t="str">
        <f>if(FastCalendar!A558="","",VLOOKUP(FastCalendar!A558,data!$A$2:$B$600,2))</f>
        <v>#REF!</v>
      </c>
      <c r="J558" t="str">
        <f t="shared" si="1"/>
        <v>#REF!</v>
      </c>
      <c r="K558" t="str">
        <f t="shared" si="2"/>
        <v>#REF!</v>
      </c>
    </row>
    <row r="559">
      <c r="H559" t="str">
        <f>if(FastCalendar!A559="","",VLOOKUP(FastCalendar!A559,data!$A$2:$B$600,2))</f>
        <v>#REF!</v>
      </c>
      <c r="J559" t="str">
        <f t="shared" si="1"/>
        <v>#REF!</v>
      </c>
      <c r="K559" t="str">
        <f t="shared" si="2"/>
        <v>#REF!</v>
      </c>
    </row>
    <row r="560">
      <c r="H560" t="str">
        <f>if(FastCalendar!A560="","",VLOOKUP(FastCalendar!A560,data!$A$2:$B$600,2))</f>
        <v>#REF!</v>
      </c>
      <c r="J560" t="str">
        <f t="shared" si="1"/>
        <v>#REF!</v>
      </c>
      <c r="K560" t="str">
        <f t="shared" si="2"/>
        <v>#REF!</v>
      </c>
    </row>
    <row r="561">
      <c r="H561" t="str">
        <f>if(FastCalendar!A561="","",VLOOKUP(FastCalendar!A561,data!$A$2:$B$600,2))</f>
        <v>#REF!</v>
      </c>
      <c r="J561" t="str">
        <f t="shared" si="1"/>
        <v>#REF!</v>
      </c>
      <c r="K561" t="str">
        <f t="shared" si="2"/>
        <v>#REF!</v>
      </c>
    </row>
    <row r="562">
      <c r="H562" t="str">
        <f>if(FastCalendar!A562="","",VLOOKUP(FastCalendar!A562,data!$A$2:$B$600,2))</f>
        <v>#REF!</v>
      </c>
      <c r="J562" t="str">
        <f t="shared" si="1"/>
        <v>#REF!</v>
      </c>
      <c r="K562" t="str">
        <f t="shared" si="2"/>
        <v>#REF!</v>
      </c>
    </row>
    <row r="563">
      <c r="H563" t="str">
        <f>if(FastCalendar!A563="","",VLOOKUP(FastCalendar!A563,data!$A$2:$B$600,2))</f>
        <v>#REF!</v>
      </c>
      <c r="J563" t="str">
        <f t="shared" si="1"/>
        <v>#REF!</v>
      </c>
      <c r="K563" t="str">
        <f t="shared" si="2"/>
        <v>#REF!</v>
      </c>
    </row>
    <row r="564">
      <c r="H564" t="str">
        <f>if(FastCalendar!A564="","",VLOOKUP(FastCalendar!A564,data!$A$2:$B$600,2))</f>
        <v>#REF!</v>
      </c>
      <c r="J564" t="str">
        <f t="shared" si="1"/>
        <v>#REF!</v>
      </c>
      <c r="K564" t="str">
        <f t="shared" si="2"/>
        <v>#REF!</v>
      </c>
    </row>
    <row r="565">
      <c r="H565" t="str">
        <f>if(FastCalendar!A565="","",VLOOKUP(FastCalendar!A565,data!$A$2:$B$600,2))</f>
        <v>#REF!</v>
      </c>
      <c r="J565" t="str">
        <f t="shared" si="1"/>
        <v>#REF!</v>
      </c>
      <c r="K565" t="str">
        <f t="shared" si="2"/>
        <v>#REF!</v>
      </c>
    </row>
    <row r="566">
      <c r="H566" t="str">
        <f>if(FastCalendar!A566="","",VLOOKUP(FastCalendar!A566,data!$A$2:$B$600,2))</f>
        <v>#REF!</v>
      </c>
      <c r="J566" t="str">
        <f t="shared" si="1"/>
        <v>#REF!</v>
      </c>
      <c r="K566" t="str">
        <f t="shared" si="2"/>
        <v>#REF!</v>
      </c>
    </row>
    <row r="567">
      <c r="H567" t="str">
        <f>if(FastCalendar!A567="","",VLOOKUP(FastCalendar!A567,data!$A$2:$B$600,2))</f>
        <v>#REF!</v>
      </c>
      <c r="J567" t="str">
        <f t="shared" si="1"/>
        <v>#REF!</v>
      </c>
      <c r="K567" t="str">
        <f t="shared" si="2"/>
        <v>#REF!</v>
      </c>
    </row>
    <row r="568">
      <c r="H568" t="str">
        <f>if(FastCalendar!A568="","",VLOOKUP(FastCalendar!A568,data!$A$2:$B$600,2))</f>
        <v>#REF!</v>
      </c>
      <c r="J568" t="str">
        <f t="shared" si="1"/>
        <v>#REF!</v>
      </c>
      <c r="K568" t="str">
        <f t="shared" si="2"/>
        <v>#REF!</v>
      </c>
    </row>
    <row r="569">
      <c r="H569" t="str">
        <f>if(FastCalendar!A569="","",VLOOKUP(FastCalendar!A569,data!$A$2:$B$600,2))</f>
        <v>#REF!</v>
      </c>
      <c r="J569" t="str">
        <f t="shared" si="1"/>
        <v>#REF!</v>
      </c>
      <c r="K569" t="str">
        <f t="shared" si="2"/>
        <v>#REF!</v>
      </c>
    </row>
    <row r="570">
      <c r="H570" t="str">
        <f>if(FastCalendar!A570="","",VLOOKUP(FastCalendar!A570,data!$A$2:$B$600,2))</f>
        <v>#REF!</v>
      </c>
      <c r="J570" t="str">
        <f t="shared" si="1"/>
        <v>#REF!</v>
      </c>
      <c r="K570" t="str">
        <f t="shared" si="2"/>
        <v>#REF!</v>
      </c>
    </row>
    <row r="571">
      <c r="H571" t="str">
        <f>if(FastCalendar!A571="","",VLOOKUP(FastCalendar!A571,data!$A$2:$B$600,2))</f>
        <v>#REF!</v>
      </c>
      <c r="J571" t="str">
        <f t="shared" si="1"/>
        <v>#REF!</v>
      </c>
      <c r="K571" t="str">
        <f t="shared" si="2"/>
        <v>#REF!</v>
      </c>
    </row>
    <row r="572">
      <c r="H572" t="str">
        <f>if(FastCalendar!A572="","",VLOOKUP(FastCalendar!A572,data!$A$2:$B$600,2))</f>
        <v>#REF!</v>
      </c>
      <c r="J572" t="str">
        <f t="shared" si="1"/>
        <v>#REF!</v>
      </c>
      <c r="K572" t="str">
        <f t="shared" si="2"/>
        <v>#REF!</v>
      </c>
    </row>
    <row r="573">
      <c r="H573" t="str">
        <f>if(FastCalendar!A573="","",VLOOKUP(FastCalendar!A573,data!$A$2:$B$600,2))</f>
        <v>#REF!</v>
      </c>
      <c r="J573" t="str">
        <f t="shared" si="1"/>
        <v>#REF!</v>
      </c>
      <c r="K573" t="str">
        <f t="shared" si="2"/>
        <v>#REF!</v>
      </c>
    </row>
    <row r="574">
      <c r="H574" t="str">
        <f>if(FastCalendar!A574="","",VLOOKUP(FastCalendar!A574,data!$A$2:$B$600,2))</f>
        <v>#REF!</v>
      </c>
      <c r="J574" t="str">
        <f t="shared" si="1"/>
        <v>#REF!</v>
      </c>
      <c r="K574" t="str">
        <f t="shared" si="2"/>
        <v>#REF!</v>
      </c>
    </row>
    <row r="575">
      <c r="H575" t="str">
        <f>if(FastCalendar!A575="","",VLOOKUP(FastCalendar!A575,data!$A$2:$B$600,2))</f>
        <v>#REF!</v>
      </c>
      <c r="J575" t="str">
        <f t="shared" si="1"/>
        <v>#REF!</v>
      </c>
      <c r="K575" t="str">
        <f t="shared" si="2"/>
        <v>#REF!</v>
      </c>
    </row>
    <row r="576">
      <c r="H576" t="str">
        <f>if(FastCalendar!A576="","",VLOOKUP(FastCalendar!A576,data!$A$2:$B$600,2))</f>
        <v>#REF!</v>
      </c>
      <c r="J576" t="str">
        <f t="shared" si="1"/>
        <v>#REF!</v>
      </c>
      <c r="K576" t="str">
        <f t="shared" si="2"/>
        <v>#REF!</v>
      </c>
    </row>
    <row r="577">
      <c r="H577" t="str">
        <f>if(FastCalendar!A577="","",VLOOKUP(FastCalendar!A577,data!$A$2:$B$600,2))</f>
        <v>#REF!</v>
      </c>
      <c r="J577" t="str">
        <f t="shared" si="1"/>
        <v>#REF!</v>
      </c>
      <c r="K577" t="str">
        <f t="shared" si="2"/>
        <v>#REF!</v>
      </c>
    </row>
    <row r="578">
      <c r="H578" t="str">
        <f>if(FastCalendar!A578="","",VLOOKUP(FastCalendar!A578,data!$A$2:$B$600,2))</f>
        <v>#REF!</v>
      </c>
      <c r="J578" t="str">
        <f t="shared" si="1"/>
        <v>#REF!</v>
      </c>
      <c r="K578" t="str">
        <f t="shared" si="2"/>
        <v>#REF!</v>
      </c>
    </row>
    <row r="579">
      <c r="H579" t="str">
        <f>if(FastCalendar!A579="","",VLOOKUP(FastCalendar!A579,data!$A$2:$B$600,2))</f>
        <v>#REF!</v>
      </c>
      <c r="J579" t="str">
        <f t="shared" si="1"/>
        <v>#REF!</v>
      </c>
      <c r="K579" t="str">
        <f t="shared" si="2"/>
        <v>#REF!</v>
      </c>
    </row>
    <row r="580">
      <c r="H580" t="str">
        <f>if(FastCalendar!A580="","",VLOOKUP(FastCalendar!A580,data!$A$2:$B$600,2))</f>
        <v>#REF!</v>
      </c>
      <c r="J580" t="str">
        <f t="shared" si="1"/>
        <v>#REF!</v>
      </c>
      <c r="K580" t="str">
        <f t="shared" si="2"/>
        <v>#REF!</v>
      </c>
    </row>
    <row r="581">
      <c r="H581" t="str">
        <f>if(FastCalendar!A581="","",VLOOKUP(FastCalendar!A581,data!$A$2:$B$600,2))</f>
        <v>#REF!</v>
      </c>
      <c r="J581" t="str">
        <f t="shared" si="1"/>
        <v>#REF!</v>
      </c>
      <c r="K581" t="str">
        <f t="shared" si="2"/>
        <v>#REF!</v>
      </c>
    </row>
    <row r="582">
      <c r="H582" t="str">
        <f>if(FastCalendar!A582="","",VLOOKUP(FastCalendar!A582,data!$A$2:$B$600,2))</f>
        <v>#REF!</v>
      </c>
      <c r="J582" t="str">
        <f t="shared" si="1"/>
        <v>#REF!</v>
      </c>
      <c r="K582" t="str">
        <f t="shared" si="2"/>
        <v>#REF!</v>
      </c>
    </row>
    <row r="583">
      <c r="H583" t="str">
        <f>if(FastCalendar!A583="","",VLOOKUP(FastCalendar!A583,data!$A$2:$B$600,2))</f>
        <v>#REF!</v>
      </c>
      <c r="J583" t="str">
        <f t="shared" si="1"/>
        <v>#REF!</v>
      </c>
      <c r="K583" t="str">
        <f t="shared" si="2"/>
        <v>#REF!</v>
      </c>
    </row>
    <row r="584">
      <c r="H584" t="str">
        <f>if(FastCalendar!A584="","",VLOOKUP(FastCalendar!A584,data!$A$2:$B$600,2))</f>
        <v>#REF!</v>
      </c>
      <c r="J584" t="str">
        <f t="shared" si="1"/>
        <v>#REF!</v>
      </c>
      <c r="K584" t="str">
        <f t="shared" si="2"/>
        <v>#REF!</v>
      </c>
    </row>
    <row r="585">
      <c r="H585" t="str">
        <f>if(FastCalendar!A585="","",VLOOKUP(FastCalendar!A585,data!$A$2:$B$600,2))</f>
        <v>#REF!</v>
      </c>
      <c r="J585" t="str">
        <f t="shared" si="1"/>
        <v>#REF!</v>
      </c>
      <c r="K585" t="str">
        <f t="shared" si="2"/>
        <v>#REF!</v>
      </c>
    </row>
    <row r="586">
      <c r="H586" t="str">
        <f>if(FastCalendar!A586="","",VLOOKUP(FastCalendar!A586,data!$A$2:$B$600,2))</f>
        <v>#REF!</v>
      </c>
      <c r="J586" t="str">
        <f t="shared" si="1"/>
        <v>#REF!</v>
      </c>
      <c r="K586" t="str">
        <f t="shared" si="2"/>
        <v>#REF!</v>
      </c>
    </row>
    <row r="587">
      <c r="H587" t="str">
        <f>if(FastCalendar!A587="","",VLOOKUP(FastCalendar!A587,data!$A$2:$B$600,2))</f>
        <v>#REF!</v>
      </c>
      <c r="J587" t="str">
        <f t="shared" si="1"/>
        <v>#REF!</v>
      </c>
      <c r="K587" t="str">
        <f t="shared" si="2"/>
        <v>#REF!</v>
      </c>
    </row>
    <row r="588">
      <c r="H588" t="str">
        <f>if(FastCalendar!A588="","",VLOOKUP(FastCalendar!A588,data!$A$2:$B$600,2))</f>
        <v>#REF!</v>
      </c>
      <c r="J588" t="str">
        <f t="shared" si="1"/>
        <v>#REF!</v>
      </c>
      <c r="K588" t="str">
        <f t="shared" si="2"/>
        <v>#REF!</v>
      </c>
    </row>
    <row r="589">
      <c r="H589" t="str">
        <f>if(FastCalendar!A589="","",VLOOKUP(FastCalendar!A589,data!$A$2:$B$600,2))</f>
        <v>#REF!</v>
      </c>
      <c r="J589" t="str">
        <f t="shared" si="1"/>
        <v>#REF!</v>
      </c>
      <c r="K589" t="str">
        <f t="shared" si="2"/>
        <v>#REF!</v>
      </c>
    </row>
    <row r="590">
      <c r="H590" t="str">
        <f>if(FastCalendar!A590="","",VLOOKUP(FastCalendar!A590,data!$A$2:$B$600,2))</f>
        <v>#REF!</v>
      </c>
      <c r="J590" t="str">
        <f t="shared" si="1"/>
        <v>#REF!</v>
      </c>
      <c r="K590" t="str">
        <f t="shared" si="2"/>
        <v>#REF!</v>
      </c>
    </row>
    <row r="591">
      <c r="H591" t="str">
        <f>if(FastCalendar!A591="","",VLOOKUP(FastCalendar!A591,data!$A$2:$B$600,2))</f>
        <v>#REF!</v>
      </c>
      <c r="J591" t="str">
        <f t="shared" si="1"/>
        <v>#REF!</v>
      </c>
      <c r="K591" t="str">
        <f t="shared" si="2"/>
        <v>#REF!</v>
      </c>
    </row>
    <row r="592">
      <c r="H592" t="str">
        <f>if(FastCalendar!A592="","",VLOOKUP(FastCalendar!A592,data!$A$2:$B$600,2))</f>
        <v>#REF!</v>
      </c>
      <c r="J592" t="str">
        <f t="shared" si="1"/>
        <v>#REF!</v>
      </c>
      <c r="K592" t="str">
        <f t="shared" si="2"/>
        <v>#REF!</v>
      </c>
    </row>
    <row r="593">
      <c r="H593" t="str">
        <f>if(FastCalendar!A593="","",VLOOKUP(FastCalendar!A593,data!$A$2:$B$600,2))</f>
        <v>#REF!</v>
      </c>
      <c r="J593" t="str">
        <f t="shared" si="1"/>
        <v>#REF!</v>
      </c>
      <c r="K593" t="str">
        <f t="shared" si="2"/>
        <v>#REF!</v>
      </c>
    </row>
    <row r="594">
      <c r="H594" t="str">
        <f>if(FastCalendar!A594="","",VLOOKUP(FastCalendar!A594,data!$A$2:$B$600,2))</f>
        <v>#REF!</v>
      </c>
      <c r="J594" t="str">
        <f t="shared" si="1"/>
        <v>#REF!</v>
      </c>
      <c r="K594" t="str">
        <f t="shared" si="2"/>
        <v>#REF!</v>
      </c>
    </row>
    <row r="595">
      <c r="H595" t="str">
        <f>if(FastCalendar!A595="","",VLOOKUP(FastCalendar!A595,data!$A$2:$B$600,2))</f>
        <v>#REF!</v>
      </c>
      <c r="J595" t="str">
        <f t="shared" si="1"/>
        <v>#REF!</v>
      </c>
      <c r="K595" t="str">
        <f t="shared" si="2"/>
        <v>#REF!</v>
      </c>
    </row>
    <row r="596">
      <c r="H596" t="str">
        <f>if(FastCalendar!A596="","",VLOOKUP(FastCalendar!A596,data!$A$2:$B$600,2))</f>
        <v>#REF!</v>
      </c>
      <c r="J596" t="str">
        <f t="shared" si="1"/>
        <v>#REF!</v>
      </c>
      <c r="K596" t="str">
        <f t="shared" si="2"/>
        <v>#REF!</v>
      </c>
    </row>
    <row r="597">
      <c r="H597" t="str">
        <f>if(FastCalendar!A597="","",VLOOKUP(FastCalendar!A597,data!$A$2:$B$600,2))</f>
        <v>#REF!</v>
      </c>
      <c r="J597" t="str">
        <f t="shared" si="1"/>
        <v>#REF!</v>
      </c>
      <c r="K597" t="str">
        <f t="shared" si="2"/>
        <v>#REF!</v>
      </c>
    </row>
    <row r="598">
      <c r="H598" t="str">
        <f>if(FastCalendar!A598="","",VLOOKUP(FastCalendar!A598,data!$A$2:$B$600,2))</f>
        <v>#REF!</v>
      </c>
      <c r="J598" t="str">
        <f t="shared" si="1"/>
        <v>#REF!</v>
      </c>
      <c r="K598" t="str">
        <f t="shared" si="2"/>
        <v>#REF!</v>
      </c>
    </row>
    <row r="599">
      <c r="H599" t="str">
        <f>if(FastCalendar!A599="","",VLOOKUP(FastCalendar!A599,data!$A$2:$B$600,2))</f>
        <v>#REF!</v>
      </c>
      <c r="J599" t="str">
        <f t="shared" si="1"/>
        <v>#REF!</v>
      </c>
      <c r="K599" t="str">
        <f t="shared" si="2"/>
        <v>#REF!</v>
      </c>
    </row>
    <row r="600">
      <c r="H600" t="str">
        <f>if(FastCalendar!A600="","",VLOOKUP(FastCalendar!A600,data!$A$2:$B$600,2))</f>
        <v>#REF!</v>
      </c>
      <c r="J600" t="str">
        <f t="shared" si="1"/>
        <v>#REF!</v>
      </c>
      <c r="K600" t="str">
        <f t="shared" si="2"/>
        <v>#REF!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75"/>
  <cols>
    <col customWidth="1" min="1" max="1" width="29.57"/>
    <col customWidth="1" min="20" max="20" width="20.71"/>
    <col customWidth="1" min="21" max="21" width="19.14"/>
    <col customWidth="1" min="22" max="25" width="23.29"/>
    <col customWidth="1" min="27" max="28" width="13.0"/>
    <col customWidth="1" min="29" max="29" width="10.86"/>
    <col customWidth="1" min="30" max="30" width="18.57"/>
    <col customWidth="1" min="31" max="33" width="25.29"/>
  </cols>
  <sheetData>
    <row r="1" ht="119.25" customHeight="1">
      <c r="A1" s="15"/>
      <c r="B1" s="16"/>
      <c r="C1" s="17"/>
      <c r="D1" s="18"/>
      <c r="E1" s="18"/>
      <c r="F1" s="18"/>
      <c r="G1" s="18"/>
      <c r="H1" s="19"/>
      <c r="I1" s="19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20" t="str">
        <f>IFERROR(VLOOKUP(TRUE,AA5:AB1003,2,0),"поставьте галочку")</f>
        <v>поставьте галочку</v>
      </c>
      <c r="AD1" s="21" t="str">
        <f>IFERROR(VLOOKUP(TRUE,AA5:AC1003,3,0),"поставьте галочку")</f>
        <v>поставьте галочку</v>
      </c>
      <c r="AF1" s="22" t="str">
        <f>IFERROR(VLOOKUP(TRUE,AA5:AD1003,4,0),"поставьте галочку")</f>
        <v>поставьте галочку</v>
      </c>
    </row>
    <row r="2" ht="1.5" customHeight="1">
      <c r="A2" s="15"/>
      <c r="B2" s="23" t="str">
        <f>HYPERLINK("https://Shkolamm.ru/?utm_sourse=massagecrm","Shkolamm.ru")</f>
        <v>Shkolamm.ru</v>
      </c>
      <c r="C2" s="17"/>
      <c r="D2" s="18"/>
      <c r="E2" s="18"/>
      <c r="F2" s="18"/>
      <c r="G2" s="18"/>
      <c r="H2" s="19"/>
      <c r="I2" s="19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8.75" customHeight="1">
      <c r="A3" s="24" t="s">
        <v>7</v>
      </c>
      <c r="B3" s="25" t="s">
        <v>8</v>
      </c>
      <c r="C3" s="26" t="s">
        <v>9</v>
      </c>
      <c r="D3" s="25" t="s">
        <v>10</v>
      </c>
      <c r="E3" s="25" t="s">
        <v>11</v>
      </c>
      <c r="F3" s="25" t="s">
        <v>12</v>
      </c>
      <c r="G3" s="25" t="s">
        <v>13</v>
      </c>
      <c r="H3" s="25" t="s">
        <v>14</v>
      </c>
      <c r="I3" s="25" t="s">
        <v>15</v>
      </c>
      <c r="J3" s="25" t="s">
        <v>16</v>
      </c>
      <c r="K3" s="25" t="s">
        <v>17</v>
      </c>
      <c r="L3" s="25" t="s">
        <v>18</v>
      </c>
      <c r="M3" s="25" t="s">
        <v>19</v>
      </c>
      <c r="N3" s="25" t="s">
        <v>20</v>
      </c>
      <c r="O3" s="25" t="s">
        <v>21</v>
      </c>
      <c r="P3" s="25" t="s">
        <v>22</v>
      </c>
      <c r="Q3" s="25" t="s">
        <v>23</v>
      </c>
      <c r="R3" s="25" t="s">
        <v>24</v>
      </c>
      <c r="S3" s="25" t="s">
        <v>25</v>
      </c>
      <c r="T3" s="25" t="s">
        <v>26</v>
      </c>
      <c r="U3" s="25" t="s">
        <v>27</v>
      </c>
      <c r="V3" s="25" t="s">
        <v>28</v>
      </c>
      <c r="W3" s="25" t="s">
        <v>29</v>
      </c>
      <c r="X3" s="25" t="s">
        <v>30</v>
      </c>
      <c r="Y3" s="25" t="s">
        <v>31</v>
      </c>
      <c r="Z3" s="25" t="s">
        <v>32</v>
      </c>
      <c r="AA3" s="25" t="s">
        <v>33</v>
      </c>
      <c r="AB3" s="27" t="s">
        <v>34</v>
      </c>
      <c r="AC3" s="28"/>
      <c r="AD3" s="29"/>
      <c r="AE3" s="25" t="s">
        <v>35</v>
      </c>
      <c r="AF3" s="25" t="s">
        <v>36</v>
      </c>
      <c r="AG3" s="25" t="s">
        <v>37</v>
      </c>
    </row>
    <row r="4" ht="29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1" t="s">
        <v>38</v>
      </c>
      <c r="AC4" s="32" t="s">
        <v>39</v>
      </c>
      <c r="AD4" s="32" t="s">
        <v>40</v>
      </c>
      <c r="AE4" s="30"/>
      <c r="AF4" s="30"/>
      <c r="AG4" s="30"/>
    </row>
    <row r="5" ht="36.75" customHeight="1">
      <c r="A5" s="33" t="s">
        <v>41</v>
      </c>
      <c r="B5" s="34">
        <v>8.921987654321E12</v>
      </c>
      <c r="C5" s="35">
        <v>31199.0</v>
      </c>
      <c r="D5" s="36">
        <v>44.0</v>
      </c>
      <c r="E5" s="36">
        <v>10.0</v>
      </c>
      <c r="F5" s="36">
        <v>10000.0</v>
      </c>
      <c r="G5" s="37" t="s">
        <v>42</v>
      </c>
      <c r="H5" s="36" t="s">
        <v>43</v>
      </c>
      <c r="I5" s="38" t="s">
        <v>44</v>
      </c>
      <c r="J5" s="34">
        <v>170.0</v>
      </c>
      <c r="K5" s="39">
        <v>60.0</v>
      </c>
      <c r="L5" s="39">
        <v>53.0</v>
      </c>
      <c r="M5" s="39">
        <v>44.0</v>
      </c>
      <c r="N5" s="39">
        <v>44.0</v>
      </c>
      <c r="O5" s="39">
        <v>44.0</v>
      </c>
      <c r="P5" s="39">
        <v>44.0</v>
      </c>
      <c r="Q5" s="39">
        <v>44.0</v>
      </c>
      <c r="R5" s="39">
        <v>50.0</v>
      </c>
      <c r="S5" s="39">
        <v>90.0</v>
      </c>
      <c r="T5" s="40">
        <f>K5*0.04</f>
        <v>2.4</v>
      </c>
      <c r="U5" s="41">
        <v>43497.0</v>
      </c>
      <c r="V5" s="39">
        <v>3.0</v>
      </c>
      <c r="W5" s="39" t="s">
        <v>45</v>
      </c>
      <c r="X5" s="39" t="s">
        <v>46</v>
      </c>
      <c r="Y5" s="39" t="s">
        <v>47</v>
      </c>
      <c r="Z5" s="39" t="s">
        <v>48</v>
      </c>
      <c r="AA5" s="42" t="b">
        <v>0</v>
      </c>
      <c r="AB5" s="43"/>
      <c r="AC5" s="43"/>
      <c r="AD5" s="43"/>
      <c r="AE5" s="38" t="s">
        <v>49</v>
      </c>
      <c r="AF5" s="38" t="s">
        <v>50</v>
      </c>
      <c r="AG5" s="39" t="s">
        <v>51</v>
      </c>
    </row>
    <row r="6" ht="36.0" customHeight="1">
      <c r="A6" s="44"/>
      <c r="B6" s="45"/>
      <c r="C6" s="46"/>
      <c r="D6" s="47"/>
      <c r="E6" s="47"/>
      <c r="F6" s="47"/>
      <c r="G6" s="47"/>
      <c r="H6" s="48"/>
      <c r="I6" s="48"/>
      <c r="J6" s="45"/>
      <c r="K6" s="45"/>
      <c r="L6" s="45"/>
      <c r="M6" s="45"/>
      <c r="N6" s="45"/>
      <c r="O6" s="45"/>
      <c r="P6" s="45"/>
      <c r="Q6" s="45"/>
      <c r="R6" s="45"/>
      <c r="S6" s="45"/>
      <c r="T6" s="49"/>
      <c r="U6" s="50"/>
      <c r="V6" s="50"/>
      <c r="W6" s="50"/>
      <c r="X6" s="50"/>
      <c r="Y6" s="50"/>
      <c r="Z6" s="50"/>
      <c r="AA6" s="42"/>
      <c r="AB6" s="50"/>
      <c r="AD6" s="50"/>
      <c r="AE6" s="51"/>
      <c r="AF6" s="52"/>
      <c r="AG6" s="53"/>
    </row>
    <row r="7">
      <c r="A7" s="47"/>
      <c r="B7" s="45"/>
      <c r="C7" s="46"/>
      <c r="D7" s="47"/>
      <c r="E7" s="47"/>
      <c r="F7" s="47"/>
      <c r="G7" s="47"/>
      <c r="H7" s="48"/>
      <c r="I7" s="48"/>
      <c r="J7" s="45"/>
      <c r="K7" s="45"/>
      <c r="L7" s="45"/>
      <c r="M7" s="45"/>
      <c r="N7" s="45"/>
      <c r="O7" s="45"/>
      <c r="P7" s="45"/>
      <c r="Q7" s="45"/>
      <c r="R7" s="45"/>
      <c r="S7" s="45"/>
      <c r="T7" s="49"/>
      <c r="U7" s="54"/>
      <c r="V7" s="50"/>
      <c r="W7" s="50"/>
      <c r="X7" s="50"/>
      <c r="Y7" s="50"/>
      <c r="Z7" s="50"/>
      <c r="AA7" s="42" t="b">
        <v>0</v>
      </c>
      <c r="AB7" s="55"/>
      <c r="AC7" s="50"/>
      <c r="AD7" s="55"/>
      <c r="AE7" s="48"/>
      <c r="AF7" s="48"/>
      <c r="AG7" s="55"/>
    </row>
    <row r="8">
      <c r="A8" s="47"/>
      <c r="B8" s="45"/>
      <c r="C8" s="56"/>
      <c r="D8" s="57"/>
      <c r="E8" s="57"/>
      <c r="F8" s="57"/>
      <c r="G8" s="57"/>
      <c r="H8" s="58"/>
      <c r="I8" s="58"/>
      <c r="J8" s="56"/>
      <c r="K8" s="56"/>
      <c r="L8" s="56"/>
      <c r="M8" s="56"/>
      <c r="N8" s="56"/>
      <c r="O8" s="56"/>
      <c r="P8" s="56"/>
      <c r="Q8" s="56"/>
      <c r="R8" s="56"/>
      <c r="S8" s="56"/>
      <c r="T8" s="50"/>
      <c r="U8" s="50"/>
      <c r="V8" s="50"/>
      <c r="W8" s="50"/>
      <c r="X8" s="50"/>
      <c r="Y8" s="50"/>
      <c r="Z8" s="50"/>
      <c r="AA8" s="42" t="b">
        <v>0</v>
      </c>
      <c r="AB8" s="50"/>
      <c r="AC8" s="50"/>
      <c r="AD8" s="50"/>
      <c r="AE8" s="58"/>
      <c r="AF8" s="58"/>
      <c r="AG8" s="50"/>
    </row>
    <row r="9">
      <c r="A9" s="57"/>
      <c r="B9" s="56"/>
      <c r="C9" s="56"/>
      <c r="D9" s="57"/>
      <c r="E9" s="57"/>
      <c r="F9" s="57"/>
      <c r="G9" s="57"/>
      <c r="H9" s="58"/>
      <c r="I9" s="58"/>
      <c r="J9" s="56"/>
      <c r="K9" s="56"/>
      <c r="L9" s="56"/>
      <c r="M9" s="56"/>
      <c r="N9" s="56"/>
      <c r="O9" s="56"/>
      <c r="P9" s="56"/>
      <c r="Q9" s="56"/>
      <c r="R9" s="56"/>
      <c r="S9" s="56"/>
      <c r="T9" s="50"/>
      <c r="U9" s="50"/>
      <c r="V9" s="50"/>
      <c r="W9" s="50"/>
      <c r="X9" s="50"/>
      <c r="Y9" s="50"/>
      <c r="Z9" s="50"/>
      <c r="AA9" s="42" t="b">
        <v>0</v>
      </c>
      <c r="AB9" s="50"/>
      <c r="AC9" s="50"/>
      <c r="AD9" s="50"/>
      <c r="AE9" s="58"/>
      <c r="AF9" s="58"/>
      <c r="AG9" s="50"/>
    </row>
    <row r="10">
      <c r="A10" s="47"/>
      <c r="B10" s="45"/>
      <c r="C10" s="56"/>
      <c r="D10" s="57"/>
      <c r="E10" s="57"/>
      <c r="F10" s="57"/>
      <c r="G10" s="57"/>
      <c r="H10" s="58"/>
      <c r="I10" s="58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0"/>
      <c r="U10" s="50"/>
      <c r="V10" s="50"/>
      <c r="W10" s="50"/>
      <c r="X10" s="50"/>
      <c r="Y10" s="50"/>
      <c r="Z10" s="50"/>
      <c r="AA10" s="59" t="b">
        <v>0</v>
      </c>
      <c r="AB10" s="50"/>
      <c r="AC10" s="50"/>
      <c r="AD10" s="50"/>
      <c r="AE10" s="58"/>
      <c r="AF10" s="58"/>
      <c r="AG10" s="50"/>
    </row>
    <row r="11">
      <c r="A11" s="57"/>
      <c r="B11" s="56"/>
      <c r="C11" s="56"/>
      <c r="D11" s="57"/>
      <c r="E11" s="57"/>
      <c r="F11" s="57"/>
      <c r="G11" s="57"/>
      <c r="H11" s="58"/>
      <c r="I11" s="58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0"/>
      <c r="U11" s="50"/>
      <c r="V11" s="50"/>
      <c r="W11" s="50"/>
      <c r="X11" s="50"/>
      <c r="Y11" s="50"/>
      <c r="Z11" s="50"/>
      <c r="AA11" s="59" t="b">
        <v>0</v>
      </c>
      <c r="AB11" s="50"/>
      <c r="AC11" s="50"/>
      <c r="AD11" s="50"/>
      <c r="AE11" s="58"/>
      <c r="AF11" s="58"/>
      <c r="AG11" s="50"/>
    </row>
    <row r="12">
      <c r="A12" s="57"/>
      <c r="B12" s="56"/>
      <c r="C12" s="56"/>
      <c r="D12" s="57"/>
      <c r="E12" s="57"/>
      <c r="F12" s="57"/>
      <c r="G12" s="57"/>
      <c r="H12" s="58"/>
      <c r="I12" s="58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0"/>
      <c r="U12" s="50"/>
      <c r="V12" s="50"/>
      <c r="W12" s="50"/>
      <c r="X12" s="50"/>
      <c r="Y12" s="50"/>
      <c r="Z12" s="50"/>
      <c r="AA12" s="59" t="b">
        <v>0</v>
      </c>
      <c r="AB12" s="50"/>
      <c r="AC12" s="50"/>
      <c r="AD12" s="50"/>
      <c r="AE12" s="58"/>
      <c r="AF12" s="58"/>
      <c r="AG12" s="50"/>
    </row>
    <row r="13">
      <c r="A13" s="57"/>
      <c r="B13" s="56"/>
      <c r="C13" s="56"/>
      <c r="D13" s="57"/>
      <c r="E13" s="57"/>
      <c r="F13" s="57"/>
      <c r="G13" s="57"/>
      <c r="H13" s="58"/>
      <c r="I13" s="58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0"/>
      <c r="U13" s="50"/>
      <c r="V13" s="50"/>
      <c r="W13" s="50"/>
      <c r="X13" s="50"/>
      <c r="Y13" s="50"/>
      <c r="Z13" s="50"/>
      <c r="AA13" s="59" t="b">
        <v>0</v>
      </c>
      <c r="AB13" s="50"/>
      <c r="AC13" s="50"/>
      <c r="AD13" s="50"/>
      <c r="AE13" s="58"/>
      <c r="AF13" s="58"/>
      <c r="AG13" s="50"/>
    </row>
    <row r="14">
      <c r="A14" s="57"/>
      <c r="B14" s="56"/>
      <c r="C14" s="56"/>
      <c r="D14" s="57"/>
      <c r="E14" s="57"/>
      <c r="F14" s="57"/>
      <c r="G14" s="57"/>
      <c r="H14" s="58"/>
      <c r="I14" s="58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0"/>
      <c r="U14" s="50"/>
      <c r="V14" s="50"/>
      <c r="W14" s="50"/>
      <c r="X14" s="50"/>
      <c r="Y14" s="50"/>
      <c r="Z14" s="50"/>
      <c r="AA14" s="59" t="b">
        <v>0</v>
      </c>
      <c r="AB14" s="50"/>
      <c r="AC14" s="50"/>
      <c r="AD14" s="50"/>
      <c r="AE14" s="58"/>
      <c r="AF14" s="58"/>
      <c r="AG14" s="50"/>
    </row>
    <row r="15">
      <c r="A15" s="57"/>
      <c r="B15" s="56"/>
      <c r="C15" s="56"/>
      <c r="D15" s="57"/>
      <c r="E15" s="57"/>
      <c r="F15" s="57"/>
      <c r="G15" s="57"/>
      <c r="H15" s="58"/>
      <c r="I15" s="58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0"/>
      <c r="U15" s="50"/>
      <c r="V15" s="50"/>
      <c r="W15" s="50"/>
      <c r="X15" s="50"/>
      <c r="Y15" s="50"/>
      <c r="Z15" s="50"/>
      <c r="AA15" s="59" t="b">
        <v>0</v>
      </c>
      <c r="AB15" s="50"/>
      <c r="AC15" s="50"/>
      <c r="AD15" s="50"/>
      <c r="AE15" s="58"/>
      <c r="AF15" s="58"/>
      <c r="AG15" s="50"/>
    </row>
    <row r="16">
      <c r="A16" s="57"/>
      <c r="B16" s="56"/>
      <c r="C16" s="56"/>
      <c r="D16" s="57"/>
      <c r="E16" s="57"/>
      <c r="F16" s="57"/>
      <c r="G16" s="57"/>
      <c r="H16" s="58"/>
      <c r="I16" s="58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0"/>
      <c r="U16" s="50"/>
      <c r="V16" s="50"/>
      <c r="W16" s="50"/>
      <c r="X16" s="50"/>
      <c r="Y16" s="50"/>
      <c r="Z16" s="50"/>
      <c r="AA16" s="59" t="b">
        <v>0</v>
      </c>
      <c r="AB16" s="50"/>
      <c r="AC16" s="50"/>
      <c r="AD16" s="50"/>
      <c r="AE16" s="58"/>
      <c r="AF16" s="58"/>
      <c r="AG16" s="50"/>
    </row>
    <row r="17">
      <c r="A17" s="57"/>
      <c r="B17" s="56"/>
      <c r="C17" s="56"/>
      <c r="D17" s="57"/>
      <c r="E17" s="57"/>
      <c r="F17" s="57"/>
      <c r="G17" s="57"/>
      <c r="H17" s="58"/>
      <c r="I17" s="58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0"/>
      <c r="U17" s="50"/>
      <c r="V17" s="50"/>
      <c r="W17" s="50"/>
      <c r="X17" s="50"/>
      <c r="Y17" s="50"/>
      <c r="Z17" s="50"/>
      <c r="AA17" s="59" t="b">
        <v>0</v>
      </c>
      <c r="AB17" s="50"/>
      <c r="AC17" s="50"/>
      <c r="AD17" s="50"/>
      <c r="AE17" s="58"/>
      <c r="AF17" s="58"/>
      <c r="AG17" s="50"/>
    </row>
    <row r="18">
      <c r="A18" s="57"/>
      <c r="B18" s="56"/>
      <c r="C18" s="56"/>
      <c r="D18" s="57"/>
      <c r="E18" s="57"/>
      <c r="F18" s="57"/>
      <c r="G18" s="57"/>
      <c r="H18" s="58"/>
      <c r="I18" s="58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0"/>
      <c r="U18" s="50"/>
      <c r="V18" s="50"/>
      <c r="W18" s="50"/>
      <c r="X18" s="50"/>
      <c r="Y18" s="50"/>
      <c r="Z18" s="50"/>
      <c r="AA18" s="59" t="b">
        <v>0</v>
      </c>
      <c r="AB18" s="50"/>
      <c r="AC18" s="50"/>
      <c r="AD18" s="50"/>
      <c r="AE18" s="58"/>
      <c r="AF18" s="58"/>
      <c r="AG18" s="50"/>
    </row>
    <row r="19">
      <c r="A19" s="57"/>
      <c r="B19" s="56"/>
      <c r="C19" s="56"/>
      <c r="D19" s="57"/>
      <c r="E19" s="57"/>
      <c r="F19" s="57"/>
      <c r="G19" s="57"/>
      <c r="H19" s="58"/>
      <c r="I19" s="58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0"/>
      <c r="U19" s="50"/>
      <c r="V19" s="50"/>
      <c r="W19" s="50"/>
      <c r="X19" s="50"/>
      <c r="Y19" s="50"/>
      <c r="Z19" s="50"/>
      <c r="AA19" s="59" t="b">
        <v>0</v>
      </c>
      <c r="AB19" s="50"/>
      <c r="AC19" s="50"/>
      <c r="AD19" s="50"/>
      <c r="AE19" s="58"/>
      <c r="AF19" s="58"/>
      <c r="AG19" s="50"/>
    </row>
    <row r="20">
      <c r="A20" s="57"/>
      <c r="B20" s="56"/>
      <c r="C20" s="56"/>
      <c r="D20" s="57"/>
      <c r="E20" s="57"/>
      <c r="F20" s="57"/>
      <c r="G20" s="57"/>
      <c r="H20" s="58"/>
      <c r="I20" s="58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0"/>
      <c r="U20" s="50"/>
      <c r="V20" s="50"/>
      <c r="W20" s="50"/>
      <c r="X20" s="50"/>
      <c r="Y20" s="50"/>
      <c r="Z20" s="50"/>
      <c r="AA20" s="59" t="b">
        <v>0</v>
      </c>
      <c r="AB20" s="50"/>
      <c r="AC20" s="50"/>
      <c r="AD20" s="50"/>
      <c r="AE20" s="58"/>
      <c r="AF20" s="58"/>
      <c r="AG20" s="50"/>
    </row>
    <row r="21">
      <c r="A21" s="57"/>
      <c r="B21" s="56"/>
      <c r="C21" s="56"/>
      <c r="D21" s="57"/>
      <c r="E21" s="57"/>
      <c r="F21" s="57"/>
      <c r="G21" s="57"/>
      <c r="H21" s="58"/>
      <c r="I21" s="58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0"/>
      <c r="U21" s="50"/>
      <c r="V21" s="50"/>
      <c r="W21" s="50"/>
      <c r="X21" s="50"/>
      <c r="Y21" s="50"/>
      <c r="Z21" s="50"/>
      <c r="AA21" s="59" t="b">
        <v>0</v>
      </c>
      <c r="AB21" s="50"/>
      <c r="AC21" s="50"/>
      <c r="AD21" s="50"/>
      <c r="AE21" s="58"/>
      <c r="AF21" s="58"/>
      <c r="AG21" s="50"/>
    </row>
    <row r="22">
      <c r="A22" s="57"/>
      <c r="B22" s="56"/>
      <c r="C22" s="56"/>
      <c r="D22" s="57"/>
      <c r="E22" s="57"/>
      <c r="F22" s="57"/>
      <c r="G22" s="57"/>
      <c r="H22" s="58"/>
      <c r="I22" s="58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0"/>
      <c r="U22" s="50"/>
      <c r="V22" s="50"/>
      <c r="W22" s="50"/>
      <c r="X22" s="50"/>
      <c r="Y22" s="50"/>
      <c r="Z22" s="50"/>
      <c r="AA22" s="59" t="b">
        <v>0</v>
      </c>
      <c r="AB22" s="50"/>
      <c r="AC22" s="50"/>
      <c r="AD22" s="50"/>
      <c r="AE22" s="58"/>
      <c r="AF22" s="58"/>
      <c r="AG22" s="50"/>
    </row>
    <row r="23">
      <c r="A23" s="57"/>
      <c r="B23" s="56"/>
      <c r="C23" s="56"/>
      <c r="D23" s="57"/>
      <c r="E23" s="57"/>
      <c r="F23" s="57"/>
      <c r="G23" s="57"/>
      <c r="H23" s="58"/>
      <c r="I23" s="58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0"/>
      <c r="U23" s="50"/>
      <c r="V23" s="50"/>
      <c r="W23" s="50"/>
      <c r="X23" s="50"/>
      <c r="Y23" s="50"/>
      <c r="Z23" s="50"/>
      <c r="AA23" s="59" t="b">
        <v>0</v>
      </c>
      <c r="AB23" s="50"/>
      <c r="AC23" s="50"/>
      <c r="AD23" s="50"/>
      <c r="AE23" s="58"/>
      <c r="AF23" s="58"/>
      <c r="AG23" s="50"/>
    </row>
    <row r="24">
      <c r="A24" s="57"/>
      <c r="B24" s="56"/>
      <c r="C24" s="56"/>
      <c r="D24" s="57"/>
      <c r="E24" s="57"/>
      <c r="F24" s="57"/>
      <c r="G24" s="57"/>
      <c r="H24" s="58"/>
      <c r="I24" s="58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0"/>
      <c r="U24" s="50"/>
      <c r="V24" s="50"/>
      <c r="W24" s="50"/>
      <c r="X24" s="50"/>
      <c r="Y24" s="50"/>
      <c r="Z24" s="50"/>
      <c r="AA24" s="59" t="b">
        <v>0</v>
      </c>
      <c r="AB24" s="50"/>
      <c r="AC24" s="50"/>
      <c r="AD24" s="50"/>
      <c r="AE24" s="58"/>
      <c r="AF24" s="58"/>
      <c r="AG24" s="50"/>
    </row>
    <row r="25">
      <c r="A25" s="57"/>
      <c r="B25" s="56"/>
      <c r="C25" s="56"/>
      <c r="D25" s="57"/>
      <c r="E25" s="57"/>
      <c r="F25" s="57"/>
      <c r="G25" s="57"/>
      <c r="H25" s="58"/>
      <c r="I25" s="58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0"/>
      <c r="U25" s="50"/>
      <c r="V25" s="50"/>
      <c r="W25" s="50"/>
      <c r="X25" s="50"/>
      <c r="Y25" s="50"/>
      <c r="Z25" s="50"/>
      <c r="AA25" s="59" t="b">
        <v>0</v>
      </c>
      <c r="AB25" s="50"/>
      <c r="AC25" s="50"/>
      <c r="AD25" s="50"/>
      <c r="AE25" s="58"/>
      <c r="AF25" s="58"/>
      <c r="AG25" s="50"/>
    </row>
    <row r="26">
      <c r="A26" s="57"/>
      <c r="B26" s="56"/>
      <c r="C26" s="56"/>
      <c r="D26" s="57"/>
      <c r="E26" s="57"/>
      <c r="F26" s="57"/>
      <c r="G26" s="57"/>
      <c r="H26" s="58"/>
      <c r="I26" s="58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0"/>
      <c r="U26" s="50"/>
      <c r="V26" s="50"/>
      <c r="W26" s="50"/>
      <c r="X26" s="50"/>
      <c r="Y26" s="50"/>
      <c r="Z26" s="50"/>
      <c r="AA26" s="59" t="b">
        <v>0</v>
      </c>
      <c r="AB26" s="50"/>
      <c r="AC26" s="50"/>
      <c r="AD26" s="50"/>
      <c r="AE26" s="58"/>
      <c r="AF26" s="58"/>
      <c r="AG26" s="50"/>
    </row>
    <row r="27">
      <c r="A27" s="57"/>
      <c r="B27" s="56"/>
      <c r="C27" s="56"/>
      <c r="D27" s="57"/>
      <c r="E27" s="57"/>
      <c r="F27" s="57"/>
      <c r="G27" s="57"/>
      <c r="H27" s="58"/>
      <c r="I27" s="58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0"/>
      <c r="U27" s="50"/>
      <c r="V27" s="50"/>
      <c r="W27" s="50"/>
      <c r="X27" s="50"/>
      <c r="Y27" s="50"/>
      <c r="Z27" s="50"/>
      <c r="AA27" s="59" t="b">
        <v>0</v>
      </c>
      <c r="AB27" s="50"/>
      <c r="AC27" s="50"/>
      <c r="AD27" s="50"/>
      <c r="AE27" s="58"/>
      <c r="AF27" s="58"/>
      <c r="AG27" s="50"/>
    </row>
    <row r="28">
      <c r="A28" s="57"/>
      <c r="B28" s="56"/>
      <c r="C28" s="56"/>
      <c r="D28" s="57"/>
      <c r="E28" s="57"/>
      <c r="F28" s="57"/>
      <c r="G28" s="57"/>
      <c r="H28" s="58"/>
      <c r="I28" s="58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0"/>
      <c r="U28" s="50"/>
      <c r="V28" s="50"/>
      <c r="W28" s="50"/>
      <c r="X28" s="50"/>
      <c r="Y28" s="50"/>
      <c r="Z28" s="50"/>
      <c r="AA28" s="59" t="b">
        <v>0</v>
      </c>
      <c r="AB28" s="50"/>
      <c r="AC28" s="50"/>
      <c r="AD28" s="50"/>
      <c r="AE28" s="58"/>
      <c r="AF28" s="58"/>
      <c r="AG28" s="50"/>
    </row>
    <row r="29">
      <c r="A29" s="57"/>
      <c r="B29" s="56"/>
      <c r="C29" s="56"/>
      <c r="D29" s="57"/>
      <c r="E29" s="57"/>
      <c r="F29" s="57"/>
      <c r="G29" s="57"/>
      <c r="H29" s="58"/>
      <c r="I29" s="58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0"/>
      <c r="U29" s="50"/>
      <c r="V29" s="50"/>
      <c r="W29" s="50"/>
      <c r="X29" s="50"/>
      <c r="Y29" s="50"/>
      <c r="Z29" s="50"/>
      <c r="AA29" s="59" t="b">
        <v>0</v>
      </c>
      <c r="AB29" s="50"/>
      <c r="AC29" s="50"/>
      <c r="AD29" s="50"/>
      <c r="AE29" s="58"/>
      <c r="AF29" s="58"/>
      <c r="AG29" s="50"/>
    </row>
    <row r="30">
      <c r="A30" s="57"/>
      <c r="B30" s="56"/>
      <c r="C30" s="56"/>
      <c r="D30" s="57"/>
      <c r="E30" s="57"/>
      <c r="F30" s="57"/>
      <c r="G30" s="57"/>
      <c r="H30" s="58"/>
      <c r="I30" s="58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0"/>
      <c r="U30" s="50"/>
      <c r="V30" s="50"/>
      <c r="W30" s="50"/>
      <c r="X30" s="50"/>
      <c r="Y30" s="50"/>
      <c r="Z30" s="50"/>
      <c r="AA30" s="59" t="b">
        <v>0</v>
      </c>
      <c r="AB30" s="50"/>
      <c r="AC30" s="50"/>
      <c r="AD30" s="50"/>
      <c r="AE30" s="58"/>
      <c r="AF30" s="58"/>
      <c r="AG30" s="50"/>
    </row>
    <row r="31">
      <c r="A31" s="57"/>
      <c r="B31" s="56"/>
      <c r="C31" s="56"/>
      <c r="D31" s="57"/>
      <c r="E31" s="57"/>
      <c r="F31" s="57"/>
      <c r="G31" s="57"/>
      <c r="H31" s="58"/>
      <c r="I31" s="58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0"/>
      <c r="U31" s="50"/>
      <c r="V31" s="50"/>
      <c r="W31" s="50"/>
      <c r="X31" s="50"/>
      <c r="Y31" s="50"/>
      <c r="Z31" s="50"/>
      <c r="AA31" s="59" t="b">
        <v>0</v>
      </c>
      <c r="AB31" s="50"/>
      <c r="AC31" s="50"/>
      <c r="AD31" s="50"/>
      <c r="AE31" s="58"/>
      <c r="AF31" s="58"/>
      <c r="AG31" s="50"/>
    </row>
    <row r="32">
      <c r="A32" s="57"/>
      <c r="B32" s="56"/>
      <c r="C32" s="56"/>
      <c r="D32" s="57"/>
      <c r="E32" s="57"/>
      <c r="F32" s="57"/>
      <c r="G32" s="57"/>
      <c r="H32" s="58"/>
      <c r="I32" s="58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0"/>
      <c r="U32" s="50"/>
      <c r="V32" s="50"/>
      <c r="W32" s="50"/>
      <c r="X32" s="50"/>
      <c r="Y32" s="50"/>
      <c r="Z32" s="50"/>
      <c r="AA32" s="59" t="b">
        <v>0</v>
      </c>
      <c r="AB32" s="50"/>
      <c r="AC32" s="50"/>
      <c r="AD32" s="50"/>
      <c r="AE32" s="58"/>
      <c r="AF32" s="58"/>
      <c r="AG32" s="50"/>
    </row>
    <row r="33">
      <c r="A33" s="57"/>
      <c r="B33" s="56"/>
      <c r="C33" s="56"/>
      <c r="D33" s="57"/>
      <c r="E33" s="57"/>
      <c r="F33" s="57"/>
      <c r="G33" s="57"/>
      <c r="H33" s="58"/>
      <c r="I33" s="58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0"/>
      <c r="U33" s="50"/>
      <c r="V33" s="50"/>
      <c r="W33" s="50"/>
      <c r="X33" s="50"/>
      <c r="Y33" s="50"/>
      <c r="Z33" s="50"/>
      <c r="AA33" s="59" t="b">
        <v>0</v>
      </c>
      <c r="AB33" s="50"/>
      <c r="AC33" s="50"/>
      <c r="AD33" s="50"/>
      <c r="AE33" s="58"/>
      <c r="AF33" s="58"/>
      <c r="AG33" s="50"/>
    </row>
    <row r="34">
      <c r="A34" s="57"/>
      <c r="B34" s="56"/>
      <c r="C34" s="56"/>
      <c r="D34" s="57"/>
      <c r="E34" s="57"/>
      <c r="F34" s="57"/>
      <c r="G34" s="57"/>
      <c r="H34" s="58"/>
      <c r="I34" s="58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0"/>
      <c r="U34" s="50"/>
      <c r="V34" s="50"/>
      <c r="W34" s="50"/>
      <c r="X34" s="50"/>
      <c r="Y34" s="50"/>
      <c r="Z34" s="50"/>
      <c r="AA34" s="59" t="b">
        <v>0</v>
      </c>
      <c r="AB34" s="50"/>
      <c r="AC34" s="50"/>
      <c r="AD34" s="50"/>
      <c r="AE34" s="58"/>
      <c r="AF34" s="58"/>
      <c r="AG34" s="50"/>
    </row>
    <row r="35">
      <c r="A35" s="57"/>
      <c r="B35" s="56"/>
      <c r="C35" s="56"/>
      <c r="D35" s="57"/>
      <c r="E35" s="57"/>
      <c r="F35" s="57"/>
      <c r="G35" s="57"/>
      <c r="H35" s="58"/>
      <c r="I35" s="58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0"/>
      <c r="U35" s="50"/>
      <c r="V35" s="50"/>
      <c r="W35" s="50"/>
      <c r="X35" s="50"/>
      <c r="Y35" s="50"/>
      <c r="Z35" s="50"/>
      <c r="AA35" s="59" t="b">
        <v>0</v>
      </c>
      <c r="AB35" s="50"/>
      <c r="AC35" s="50"/>
      <c r="AD35" s="50"/>
      <c r="AE35" s="58"/>
      <c r="AF35" s="58"/>
      <c r="AG35" s="50"/>
    </row>
    <row r="36">
      <c r="A36" s="57"/>
      <c r="B36" s="56"/>
      <c r="C36" s="56"/>
      <c r="D36" s="57"/>
      <c r="E36" s="57"/>
      <c r="F36" s="57"/>
      <c r="G36" s="57"/>
      <c r="H36" s="58"/>
      <c r="I36" s="58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0"/>
      <c r="U36" s="50"/>
      <c r="V36" s="50"/>
      <c r="W36" s="50"/>
      <c r="X36" s="50"/>
      <c r="Y36" s="50"/>
      <c r="Z36" s="50"/>
      <c r="AA36" s="59" t="b">
        <v>0</v>
      </c>
      <c r="AB36" s="50"/>
      <c r="AC36" s="50"/>
      <c r="AD36" s="50"/>
      <c r="AE36" s="58"/>
      <c r="AF36" s="58"/>
      <c r="AG36" s="50"/>
    </row>
    <row r="37">
      <c r="A37" s="57"/>
      <c r="B37" s="56"/>
      <c r="C37" s="56"/>
      <c r="D37" s="57"/>
      <c r="E37" s="57"/>
      <c r="F37" s="57"/>
      <c r="G37" s="57"/>
      <c r="H37" s="58"/>
      <c r="I37" s="58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0"/>
      <c r="U37" s="50"/>
      <c r="V37" s="50"/>
      <c r="W37" s="50"/>
      <c r="X37" s="50"/>
      <c r="Y37" s="50"/>
      <c r="Z37" s="50"/>
      <c r="AA37" s="59" t="b">
        <v>0</v>
      </c>
      <c r="AB37" s="50"/>
      <c r="AC37" s="50"/>
      <c r="AD37" s="50"/>
      <c r="AE37" s="58"/>
      <c r="AF37" s="58"/>
      <c r="AG37" s="50"/>
    </row>
    <row r="38">
      <c r="A38" s="57"/>
      <c r="B38" s="56"/>
      <c r="C38" s="56"/>
      <c r="D38" s="57"/>
      <c r="E38" s="57"/>
      <c r="F38" s="57"/>
      <c r="G38" s="57"/>
      <c r="H38" s="58"/>
      <c r="I38" s="58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0"/>
      <c r="U38" s="50"/>
      <c r="V38" s="50"/>
      <c r="W38" s="50"/>
      <c r="X38" s="50"/>
      <c r="Y38" s="50"/>
      <c r="Z38" s="50"/>
      <c r="AA38" s="59" t="b">
        <v>0</v>
      </c>
      <c r="AB38" s="50"/>
      <c r="AC38" s="50"/>
      <c r="AD38" s="50"/>
      <c r="AE38" s="58"/>
      <c r="AF38" s="58"/>
      <c r="AG38" s="50"/>
    </row>
    <row r="39">
      <c r="A39" s="57"/>
      <c r="B39" s="56"/>
      <c r="C39" s="56"/>
      <c r="D39" s="57"/>
      <c r="E39" s="57"/>
      <c r="F39" s="57"/>
      <c r="G39" s="57"/>
      <c r="H39" s="58"/>
      <c r="I39" s="58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0"/>
      <c r="U39" s="50"/>
      <c r="V39" s="50"/>
      <c r="W39" s="50"/>
      <c r="X39" s="50"/>
      <c r="Y39" s="50"/>
      <c r="Z39" s="50"/>
      <c r="AA39" s="59" t="b">
        <v>0</v>
      </c>
      <c r="AB39" s="50"/>
      <c r="AC39" s="50"/>
      <c r="AD39" s="50"/>
      <c r="AE39" s="58"/>
      <c r="AF39" s="58"/>
      <c r="AG39" s="50"/>
    </row>
    <row r="40">
      <c r="A40" s="57"/>
      <c r="B40" s="56"/>
      <c r="C40" s="56"/>
      <c r="D40" s="57"/>
      <c r="E40" s="57"/>
      <c r="F40" s="57"/>
      <c r="G40" s="57"/>
      <c r="H40" s="58"/>
      <c r="I40" s="58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0"/>
      <c r="U40" s="50"/>
      <c r="V40" s="50"/>
      <c r="W40" s="50"/>
      <c r="X40" s="50"/>
      <c r="Y40" s="50"/>
      <c r="Z40" s="50"/>
      <c r="AA40" s="59" t="b">
        <v>0</v>
      </c>
      <c r="AB40" s="50"/>
      <c r="AC40" s="50"/>
      <c r="AD40" s="50"/>
      <c r="AE40" s="58"/>
      <c r="AF40" s="58"/>
      <c r="AG40" s="50"/>
    </row>
    <row r="41">
      <c r="A41" s="57"/>
      <c r="B41" s="56"/>
      <c r="C41" s="56"/>
      <c r="D41" s="57"/>
      <c r="E41" s="57"/>
      <c r="F41" s="57"/>
      <c r="G41" s="57"/>
      <c r="H41" s="58"/>
      <c r="I41" s="58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0"/>
      <c r="U41" s="50"/>
      <c r="V41" s="50"/>
      <c r="W41" s="50"/>
      <c r="X41" s="50"/>
      <c r="Y41" s="50"/>
      <c r="Z41" s="50"/>
      <c r="AA41" s="59" t="b">
        <v>0</v>
      </c>
      <c r="AB41" s="50"/>
      <c r="AC41" s="50"/>
      <c r="AD41" s="50"/>
      <c r="AE41" s="58"/>
      <c r="AF41" s="58"/>
      <c r="AG41" s="50"/>
    </row>
    <row r="42">
      <c r="A42" s="57"/>
      <c r="B42" s="56"/>
      <c r="C42" s="56"/>
      <c r="D42" s="57"/>
      <c r="E42" s="57"/>
      <c r="F42" s="57"/>
      <c r="G42" s="57"/>
      <c r="H42" s="58"/>
      <c r="I42" s="58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0"/>
      <c r="U42" s="50"/>
      <c r="V42" s="50"/>
      <c r="W42" s="50"/>
      <c r="X42" s="50"/>
      <c r="Y42" s="50"/>
      <c r="Z42" s="50"/>
      <c r="AA42" s="59" t="b">
        <v>0</v>
      </c>
      <c r="AB42" s="50"/>
      <c r="AC42" s="50"/>
      <c r="AD42" s="50"/>
      <c r="AE42" s="58"/>
      <c r="AF42" s="58"/>
      <c r="AG42" s="50"/>
    </row>
    <row r="43">
      <c r="A43" s="57"/>
      <c r="B43" s="56"/>
      <c r="C43" s="56"/>
      <c r="D43" s="57"/>
      <c r="E43" s="57"/>
      <c r="F43" s="57"/>
      <c r="G43" s="57"/>
      <c r="H43" s="58"/>
      <c r="I43" s="58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0"/>
      <c r="U43" s="50"/>
      <c r="V43" s="50"/>
      <c r="W43" s="50"/>
      <c r="X43" s="50"/>
      <c r="Y43" s="50"/>
      <c r="Z43" s="50"/>
      <c r="AA43" s="59" t="b">
        <v>0</v>
      </c>
      <c r="AB43" s="50"/>
      <c r="AC43" s="50"/>
      <c r="AD43" s="50"/>
      <c r="AE43" s="58"/>
      <c r="AF43" s="58"/>
      <c r="AG43" s="50"/>
    </row>
    <row r="44">
      <c r="A44" s="57"/>
      <c r="B44" s="56"/>
      <c r="C44" s="56"/>
      <c r="D44" s="57"/>
      <c r="E44" s="57"/>
      <c r="F44" s="57"/>
      <c r="G44" s="57"/>
      <c r="H44" s="58"/>
      <c r="I44" s="58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0"/>
      <c r="U44" s="50"/>
      <c r="V44" s="50"/>
      <c r="W44" s="50"/>
      <c r="X44" s="50"/>
      <c r="Y44" s="50"/>
      <c r="Z44" s="50"/>
      <c r="AA44" s="59" t="b">
        <v>0</v>
      </c>
      <c r="AB44" s="50"/>
      <c r="AC44" s="50"/>
      <c r="AD44" s="50"/>
      <c r="AE44" s="58"/>
      <c r="AF44" s="58"/>
      <c r="AG44" s="50"/>
    </row>
    <row r="45">
      <c r="A45" s="57"/>
      <c r="B45" s="56"/>
      <c r="C45" s="56"/>
      <c r="D45" s="57"/>
      <c r="E45" s="57"/>
      <c r="F45" s="57"/>
      <c r="G45" s="57"/>
      <c r="H45" s="58"/>
      <c r="I45" s="58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0"/>
      <c r="U45" s="50"/>
      <c r="V45" s="50"/>
      <c r="W45" s="50"/>
      <c r="X45" s="50"/>
      <c r="Y45" s="50"/>
      <c r="Z45" s="50"/>
      <c r="AA45" s="59" t="b">
        <v>0</v>
      </c>
      <c r="AB45" s="50"/>
      <c r="AC45" s="50"/>
      <c r="AD45" s="50"/>
      <c r="AE45" s="58"/>
      <c r="AF45" s="58"/>
      <c r="AG45" s="50"/>
    </row>
    <row r="46">
      <c r="A46" s="57"/>
      <c r="B46" s="56"/>
      <c r="C46" s="56"/>
      <c r="D46" s="57"/>
      <c r="E46" s="57"/>
      <c r="F46" s="57"/>
      <c r="G46" s="57"/>
      <c r="H46" s="58"/>
      <c r="I46" s="58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0"/>
      <c r="U46" s="50"/>
      <c r="V46" s="50"/>
      <c r="W46" s="50"/>
      <c r="X46" s="50"/>
      <c r="Y46" s="50"/>
      <c r="Z46" s="50"/>
      <c r="AA46" s="59" t="b">
        <v>0</v>
      </c>
      <c r="AB46" s="50"/>
      <c r="AC46" s="50"/>
      <c r="AD46" s="50"/>
      <c r="AE46" s="58"/>
      <c r="AF46" s="58"/>
      <c r="AG46" s="50"/>
    </row>
    <row r="47">
      <c r="A47" s="57"/>
      <c r="B47" s="56"/>
      <c r="C47" s="56"/>
      <c r="D47" s="57"/>
      <c r="E47" s="57"/>
      <c r="F47" s="57"/>
      <c r="G47" s="57"/>
      <c r="H47" s="58"/>
      <c r="I47" s="58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0"/>
      <c r="U47" s="50"/>
      <c r="V47" s="50"/>
      <c r="W47" s="50"/>
      <c r="X47" s="50"/>
      <c r="Y47" s="50"/>
      <c r="Z47" s="50"/>
      <c r="AA47" s="59" t="b">
        <v>0</v>
      </c>
      <c r="AB47" s="50"/>
      <c r="AC47" s="50"/>
      <c r="AD47" s="50"/>
      <c r="AE47" s="58"/>
      <c r="AF47" s="58"/>
      <c r="AG47" s="50"/>
    </row>
    <row r="48">
      <c r="A48" s="57"/>
      <c r="B48" s="56"/>
      <c r="C48" s="56"/>
      <c r="D48" s="57"/>
      <c r="E48" s="57"/>
      <c r="F48" s="57"/>
      <c r="G48" s="57"/>
      <c r="H48" s="58"/>
      <c r="I48" s="58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0"/>
      <c r="U48" s="50"/>
      <c r="V48" s="50"/>
      <c r="W48" s="50"/>
      <c r="X48" s="50"/>
      <c r="Y48" s="50"/>
      <c r="Z48" s="50"/>
      <c r="AA48" s="59" t="b">
        <v>0</v>
      </c>
      <c r="AB48" s="50"/>
      <c r="AC48" s="50"/>
      <c r="AD48" s="50"/>
      <c r="AE48" s="58"/>
      <c r="AF48" s="58"/>
      <c r="AG48" s="50"/>
    </row>
    <row r="49">
      <c r="A49" s="57"/>
      <c r="B49" s="56"/>
      <c r="C49" s="56"/>
      <c r="D49" s="57"/>
      <c r="E49" s="57"/>
      <c r="F49" s="57"/>
      <c r="G49" s="57"/>
      <c r="H49" s="58"/>
      <c r="I49" s="58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0"/>
      <c r="U49" s="50"/>
      <c r="V49" s="50"/>
      <c r="W49" s="50"/>
      <c r="X49" s="50"/>
      <c r="Y49" s="50"/>
      <c r="Z49" s="50"/>
      <c r="AA49" s="59" t="b">
        <v>0</v>
      </c>
      <c r="AB49" s="50"/>
      <c r="AC49" s="50"/>
      <c r="AD49" s="50"/>
      <c r="AE49" s="58"/>
      <c r="AF49" s="58"/>
      <c r="AG49" s="50"/>
    </row>
    <row r="50">
      <c r="A50" s="57"/>
      <c r="B50" s="56"/>
      <c r="C50" s="56"/>
      <c r="D50" s="57"/>
      <c r="E50" s="57"/>
      <c r="F50" s="57"/>
      <c r="G50" s="57"/>
      <c r="H50" s="58"/>
      <c r="I50" s="58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0"/>
      <c r="U50" s="50"/>
      <c r="V50" s="50"/>
      <c r="W50" s="50"/>
      <c r="X50" s="50"/>
      <c r="Y50" s="50"/>
      <c r="Z50" s="50"/>
      <c r="AA50" s="59" t="b">
        <v>0</v>
      </c>
      <c r="AB50" s="50"/>
      <c r="AC50" s="50"/>
      <c r="AD50" s="50"/>
      <c r="AE50" s="58"/>
      <c r="AF50" s="58"/>
      <c r="AG50" s="50"/>
    </row>
    <row r="51">
      <c r="A51" s="57"/>
      <c r="B51" s="56"/>
      <c r="C51" s="56"/>
      <c r="D51" s="57"/>
      <c r="E51" s="57"/>
      <c r="F51" s="57"/>
      <c r="G51" s="57"/>
      <c r="H51" s="58"/>
      <c r="I51" s="58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0"/>
      <c r="U51" s="50"/>
      <c r="V51" s="50"/>
      <c r="W51" s="50"/>
      <c r="X51" s="50"/>
      <c r="Y51" s="50"/>
      <c r="Z51" s="50"/>
      <c r="AA51" s="59" t="b">
        <v>0</v>
      </c>
      <c r="AB51" s="50"/>
      <c r="AC51" s="50"/>
      <c r="AD51" s="50"/>
      <c r="AE51" s="58"/>
      <c r="AF51" s="58"/>
      <c r="AG51" s="50"/>
    </row>
    <row r="52">
      <c r="A52" s="57"/>
      <c r="B52" s="56"/>
      <c r="C52" s="56"/>
      <c r="D52" s="57"/>
      <c r="E52" s="57"/>
      <c r="F52" s="57"/>
      <c r="G52" s="57"/>
      <c r="H52" s="58"/>
      <c r="I52" s="58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0"/>
      <c r="U52" s="50"/>
      <c r="V52" s="50"/>
      <c r="W52" s="50"/>
      <c r="X52" s="50"/>
      <c r="Y52" s="50"/>
      <c r="Z52" s="50"/>
      <c r="AA52" s="59" t="b">
        <v>0</v>
      </c>
      <c r="AB52" s="50"/>
      <c r="AC52" s="50"/>
      <c r="AD52" s="50"/>
      <c r="AE52" s="58"/>
      <c r="AF52" s="58"/>
      <c r="AG52" s="50"/>
    </row>
    <row r="53">
      <c r="A53" s="57"/>
      <c r="B53" s="56"/>
      <c r="C53" s="56"/>
      <c r="D53" s="57"/>
      <c r="E53" s="57"/>
      <c r="F53" s="57"/>
      <c r="G53" s="57"/>
      <c r="H53" s="58"/>
      <c r="I53" s="58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0"/>
      <c r="U53" s="50"/>
      <c r="V53" s="50"/>
      <c r="W53" s="50"/>
      <c r="X53" s="50"/>
      <c r="Y53" s="50"/>
      <c r="Z53" s="50"/>
      <c r="AA53" s="59" t="b">
        <v>0</v>
      </c>
      <c r="AB53" s="50"/>
      <c r="AC53" s="50"/>
      <c r="AD53" s="50"/>
      <c r="AE53" s="58"/>
      <c r="AF53" s="58"/>
      <c r="AG53" s="50"/>
    </row>
    <row r="54">
      <c r="A54" s="57"/>
      <c r="B54" s="56"/>
      <c r="C54" s="56"/>
      <c r="D54" s="57"/>
      <c r="E54" s="57"/>
      <c r="F54" s="57"/>
      <c r="G54" s="57"/>
      <c r="H54" s="58"/>
      <c r="I54" s="58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0"/>
      <c r="U54" s="50"/>
      <c r="V54" s="50"/>
      <c r="W54" s="50"/>
      <c r="X54" s="50"/>
      <c r="Y54" s="50"/>
      <c r="Z54" s="50"/>
      <c r="AA54" s="59" t="b">
        <v>0</v>
      </c>
      <c r="AB54" s="50"/>
      <c r="AC54" s="50"/>
      <c r="AD54" s="50"/>
      <c r="AE54" s="58"/>
      <c r="AF54" s="58"/>
      <c r="AG54" s="50"/>
    </row>
    <row r="55">
      <c r="A55" s="57"/>
      <c r="B55" s="56"/>
      <c r="C55" s="56"/>
      <c r="D55" s="57"/>
      <c r="E55" s="57"/>
      <c r="F55" s="57"/>
      <c r="G55" s="57"/>
      <c r="H55" s="58"/>
      <c r="I55" s="58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0"/>
      <c r="U55" s="50"/>
      <c r="V55" s="50"/>
      <c r="W55" s="50"/>
      <c r="X55" s="50"/>
      <c r="Y55" s="50"/>
      <c r="Z55" s="50"/>
      <c r="AA55" s="59" t="b">
        <v>0</v>
      </c>
      <c r="AB55" s="50"/>
      <c r="AC55" s="50"/>
      <c r="AD55" s="50"/>
      <c r="AE55" s="58"/>
      <c r="AF55" s="58"/>
      <c r="AG55" s="50"/>
    </row>
    <row r="56">
      <c r="A56" s="57"/>
      <c r="B56" s="56"/>
      <c r="C56" s="56"/>
      <c r="D56" s="57"/>
      <c r="E56" s="57"/>
      <c r="F56" s="57"/>
      <c r="G56" s="57"/>
      <c r="H56" s="58"/>
      <c r="I56" s="58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0"/>
      <c r="U56" s="50"/>
      <c r="V56" s="50"/>
      <c r="W56" s="50"/>
      <c r="X56" s="50"/>
      <c r="Y56" s="50"/>
      <c r="Z56" s="50"/>
      <c r="AA56" s="59" t="b">
        <v>0</v>
      </c>
      <c r="AB56" s="50"/>
      <c r="AC56" s="50"/>
      <c r="AD56" s="50"/>
      <c r="AE56" s="58"/>
      <c r="AF56" s="58"/>
      <c r="AG56" s="50"/>
    </row>
    <row r="57">
      <c r="A57" s="57"/>
      <c r="B57" s="56"/>
      <c r="C57" s="56"/>
      <c r="D57" s="57"/>
      <c r="E57" s="57"/>
      <c r="F57" s="57"/>
      <c r="G57" s="57"/>
      <c r="H57" s="58"/>
      <c r="I57" s="58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0"/>
      <c r="U57" s="50"/>
      <c r="V57" s="50"/>
      <c r="W57" s="50"/>
      <c r="X57" s="50"/>
      <c r="Y57" s="50"/>
      <c r="Z57" s="50"/>
      <c r="AA57" s="59" t="b">
        <v>0</v>
      </c>
      <c r="AB57" s="50"/>
      <c r="AC57" s="50"/>
      <c r="AD57" s="50"/>
      <c r="AE57" s="58"/>
      <c r="AF57" s="58"/>
      <c r="AG57" s="50"/>
    </row>
    <row r="58">
      <c r="A58" s="57"/>
      <c r="B58" s="56"/>
      <c r="C58" s="56"/>
      <c r="D58" s="57"/>
      <c r="E58" s="57"/>
      <c r="F58" s="57"/>
      <c r="G58" s="57"/>
      <c r="H58" s="58"/>
      <c r="I58" s="58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0"/>
      <c r="U58" s="50"/>
      <c r="V58" s="50"/>
      <c r="W58" s="50"/>
      <c r="X58" s="50"/>
      <c r="Y58" s="50"/>
      <c r="Z58" s="50"/>
      <c r="AA58" s="59" t="b">
        <v>0</v>
      </c>
      <c r="AB58" s="50"/>
      <c r="AC58" s="50"/>
      <c r="AD58" s="50"/>
      <c r="AE58" s="58"/>
      <c r="AF58" s="58"/>
      <c r="AG58" s="50"/>
    </row>
    <row r="59">
      <c r="A59" s="57"/>
      <c r="B59" s="56"/>
      <c r="C59" s="56"/>
      <c r="D59" s="57"/>
      <c r="E59" s="57"/>
      <c r="F59" s="57"/>
      <c r="G59" s="57"/>
      <c r="H59" s="58"/>
      <c r="I59" s="58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0"/>
      <c r="U59" s="50"/>
      <c r="V59" s="50"/>
      <c r="W59" s="50"/>
      <c r="X59" s="50"/>
      <c r="Y59" s="50"/>
      <c r="Z59" s="50"/>
      <c r="AA59" s="59" t="b">
        <v>0</v>
      </c>
      <c r="AB59" s="50"/>
      <c r="AC59" s="50"/>
      <c r="AD59" s="50"/>
      <c r="AE59" s="58"/>
      <c r="AF59" s="58"/>
      <c r="AG59" s="50"/>
    </row>
    <row r="60">
      <c r="A60" s="57"/>
      <c r="B60" s="56"/>
      <c r="C60" s="56"/>
      <c r="D60" s="57"/>
      <c r="E60" s="57"/>
      <c r="F60" s="57"/>
      <c r="G60" s="57"/>
      <c r="H60" s="58"/>
      <c r="I60" s="58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0"/>
      <c r="U60" s="50"/>
      <c r="V60" s="50"/>
      <c r="W60" s="50"/>
      <c r="X60" s="50"/>
      <c r="Y60" s="50"/>
      <c r="Z60" s="50"/>
      <c r="AA60" s="59" t="b">
        <v>0</v>
      </c>
      <c r="AB60" s="50"/>
      <c r="AC60" s="50"/>
      <c r="AD60" s="50"/>
      <c r="AE60" s="58"/>
      <c r="AF60" s="58"/>
      <c r="AG60" s="50"/>
    </row>
    <row r="61">
      <c r="A61" s="57"/>
      <c r="B61" s="56"/>
      <c r="C61" s="56"/>
      <c r="D61" s="57"/>
      <c r="E61" s="57"/>
      <c r="F61" s="57"/>
      <c r="G61" s="57"/>
      <c r="H61" s="58"/>
      <c r="I61" s="58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0"/>
      <c r="U61" s="50"/>
      <c r="V61" s="50"/>
      <c r="W61" s="50"/>
      <c r="X61" s="50"/>
      <c r="Y61" s="50"/>
      <c r="Z61" s="50"/>
      <c r="AA61" s="59" t="b">
        <v>0</v>
      </c>
      <c r="AB61" s="50"/>
      <c r="AC61" s="50"/>
      <c r="AD61" s="50"/>
      <c r="AE61" s="58"/>
      <c r="AF61" s="58"/>
      <c r="AG61" s="50"/>
    </row>
    <row r="62">
      <c r="A62" s="57"/>
      <c r="B62" s="56"/>
      <c r="C62" s="56"/>
      <c r="D62" s="57"/>
      <c r="E62" s="57"/>
      <c r="F62" s="57"/>
      <c r="G62" s="57"/>
      <c r="H62" s="58"/>
      <c r="I62" s="58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0"/>
      <c r="U62" s="50"/>
      <c r="V62" s="50"/>
      <c r="W62" s="50"/>
      <c r="X62" s="50"/>
      <c r="Y62" s="50"/>
      <c r="Z62" s="50"/>
      <c r="AA62" s="59" t="b">
        <v>0</v>
      </c>
      <c r="AB62" s="50"/>
      <c r="AC62" s="50"/>
      <c r="AD62" s="50"/>
      <c r="AE62" s="58"/>
      <c r="AF62" s="58"/>
      <c r="AG62" s="50"/>
    </row>
    <row r="63">
      <c r="A63" s="57"/>
      <c r="B63" s="56"/>
      <c r="C63" s="56"/>
      <c r="D63" s="57"/>
      <c r="E63" s="57"/>
      <c r="F63" s="57"/>
      <c r="G63" s="57"/>
      <c r="H63" s="58"/>
      <c r="I63" s="58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0"/>
      <c r="U63" s="50"/>
      <c r="V63" s="50"/>
      <c r="W63" s="50"/>
      <c r="X63" s="50"/>
      <c r="Y63" s="50"/>
      <c r="Z63" s="50"/>
      <c r="AA63" s="59" t="b">
        <v>0</v>
      </c>
      <c r="AB63" s="50"/>
      <c r="AC63" s="50"/>
      <c r="AD63" s="50"/>
      <c r="AE63" s="58"/>
      <c r="AF63" s="58"/>
      <c r="AG63" s="50"/>
    </row>
    <row r="64">
      <c r="A64" s="57"/>
      <c r="B64" s="56"/>
      <c r="C64" s="56"/>
      <c r="D64" s="57"/>
      <c r="E64" s="57"/>
      <c r="F64" s="57"/>
      <c r="G64" s="57"/>
      <c r="H64" s="58"/>
      <c r="I64" s="58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0"/>
      <c r="U64" s="50"/>
      <c r="V64" s="50"/>
      <c r="W64" s="50"/>
      <c r="X64" s="50"/>
      <c r="Y64" s="50"/>
      <c r="Z64" s="50"/>
      <c r="AA64" s="59" t="b">
        <v>0</v>
      </c>
      <c r="AB64" s="50"/>
      <c r="AC64" s="50"/>
      <c r="AD64" s="50"/>
      <c r="AE64" s="58"/>
      <c r="AF64" s="58"/>
      <c r="AG64" s="50"/>
    </row>
    <row r="65">
      <c r="A65" s="57"/>
      <c r="B65" s="56"/>
      <c r="C65" s="56"/>
      <c r="D65" s="57"/>
      <c r="E65" s="57"/>
      <c r="F65" s="57"/>
      <c r="G65" s="57"/>
      <c r="H65" s="58"/>
      <c r="I65" s="58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0"/>
      <c r="U65" s="50"/>
      <c r="V65" s="50"/>
      <c r="W65" s="50"/>
      <c r="X65" s="50"/>
      <c r="Y65" s="50"/>
      <c r="Z65" s="50"/>
      <c r="AA65" s="59" t="b">
        <v>0</v>
      </c>
      <c r="AB65" s="50"/>
      <c r="AC65" s="50"/>
      <c r="AD65" s="50"/>
      <c r="AE65" s="58"/>
      <c r="AF65" s="58"/>
      <c r="AG65" s="50"/>
    </row>
    <row r="66">
      <c r="A66" s="57"/>
      <c r="B66" s="56"/>
      <c r="C66" s="56"/>
      <c r="D66" s="57"/>
      <c r="E66" s="57"/>
      <c r="F66" s="57"/>
      <c r="G66" s="57"/>
      <c r="H66" s="58"/>
      <c r="I66" s="58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0"/>
      <c r="U66" s="50"/>
      <c r="V66" s="50"/>
      <c r="W66" s="50"/>
      <c r="X66" s="50"/>
      <c r="Y66" s="50"/>
      <c r="Z66" s="50"/>
      <c r="AA66" s="59" t="b">
        <v>0</v>
      </c>
      <c r="AB66" s="50"/>
      <c r="AC66" s="50"/>
      <c r="AD66" s="50"/>
      <c r="AE66" s="58"/>
      <c r="AF66" s="58"/>
      <c r="AG66" s="50"/>
    </row>
    <row r="67">
      <c r="A67" s="57"/>
      <c r="B67" s="56"/>
      <c r="C67" s="56"/>
      <c r="D67" s="57"/>
      <c r="E67" s="57"/>
      <c r="F67" s="57"/>
      <c r="G67" s="57"/>
      <c r="H67" s="58"/>
      <c r="I67" s="58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0"/>
      <c r="U67" s="50"/>
      <c r="V67" s="50"/>
      <c r="W67" s="50"/>
      <c r="X67" s="50"/>
      <c r="Y67" s="50"/>
      <c r="Z67" s="50"/>
      <c r="AA67" s="59" t="b">
        <v>0</v>
      </c>
      <c r="AB67" s="50"/>
      <c r="AC67" s="50"/>
      <c r="AD67" s="50"/>
      <c r="AE67" s="58"/>
      <c r="AF67" s="58"/>
      <c r="AG67" s="50"/>
    </row>
    <row r="68">
      <c r="A68" s="57"/>
      <c r="B68" s="56"/>
      <c r="C68" s="56"/>
      <c r="D68" s="57"/>
      <c r="E68" s="57"/>
      <c r="F68" s="57"/>
      <c r="G68" s="57"/>
      <c r="H68" s="58"/>
      <c r="I68" s="58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0"/>
      <c r="U68" s="50"/>
      <c r="V68" s="50"/>
      <c r="W68" s="50"/>
      <c r="X68" s="50"/>
      <c r="Y68" s="50"/>
      <c r="Z68" s="50"/>
      <c r="AA68" s="59" t="b">
        <v>0</v>
      </c>
      <c r="AB68" s="50"/>
      <c r="AC68" s="50"/>
      <c r="AD68" s="50"/>
      <c r="AE68" s="58"/>
      <c r="AF68" s="58"/>
      <c r="AG68" s="50"/>
    </row>
    <row r="69">
      <c r="A69" s="57"/>
      <c r="B69" s="56"/>
      <c r="C69" s="56"/>
      <c r="D69" s="57"/>
      <c r="E69" s="57"/>
      <c r="F69" s="57"/>
      <c r="G69" s="57"/>
      <c r="H69" s="58"/>
      <c r="I69" s="58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0"/>
      <c r="U69" s="50"/>
      <c r="V69" s="50"/>
      <c r="W69" s="50"/>
      <c r="X69" s="50"/>
      <c r="Y69" s="50"/>
      <c r="Z69" s="50"/>
      <c r="AA69" s="59" t="b">
        <v>0</v>
      </c>
      <c r="AB69" s="50"/>
      <c r="AC69" s="50"/>
      <c r="AD69" s="50"/>
      <c r="AE69" s="58"/>
      <c r="AF69" s="58"/>
      <c r="AG69" s="50"/>
    </row>
    <row r="70">
      <c r="A70" s="57"/>
      <c r="B70" s="56"/>
      <c r="C70" s="56"/>
      <c r="D70" s="57"/>
      <c r="E70" s="57"/>
      <c r="F70" s="57"/>
      <c r="G70" s="57"/>
      <c r="H70" s="58"/>
      <c r="I70" s="58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0"/>
      <c r="U70" s="50"/>
      <c r="V70" s="50"/>
      <c r="W70" s="50"/>
      <c r="X70" s="50"/>
      <c r="Y70" s="50"/>
      <c r="Z70" s="50"/>
      <c r="AA70" s="59" t="b">
        <v>0</v>
      </c>
      <c r="AB70" s="50"/>
      <c r="AC70" s="50"/>
      <c r="AD70" s="50"/>
      <c r="AE70" s="58"/>
      <c r="AF70" s="58"/>
      <c r="AG70" s="50"/>
    </row>
    <row r="71">
      <c r="A71" s="57"/>
      <c r="B71" s="56"/>
      <c r="C71" s="56"/>
      <c r="D71" s="57"/>
      <c r="E71" s="57"/>
      <c r="F71" s="57"/>
      <c r="G71" s="57"/>
      <c r="H71" s="58"/>
      <c r="I71" s="58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0"/>
      <c r="U71" s="50"/>
      <c r="V71" s="50"/>
      <c r="W71" s="50"/>
      <c r="X71" s="50"/>
      <c r="Y71" s="50"/>
      <c r="Z71" s="50"/>
      <c r="AA71" s="59" t="b">
        <v>0</v>
      </c>
      <c r="AB71" s="50"/>
      <c r="AC71" s="50"/>
      <c r="AD71" s="50"/>
      <c r="AE71" s="58"/>
      <c r="AF71" s="58"/>
      <c r="AG71" s="50"/>
    </row>
    <row r="72">
      <c r="A72" s="57"/>
      <c r="B72" s="56"/>
      <c r="C72" s="56"/>
      <c r="D72" s="57"/>
      <c r="E72" s="57"/>
      <c r="F72" s="57"/>
      <c r="G72" s="57"/>
      <c r="H72" s="58"/>
      <c r="I72" s="58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0"/>
      <c r="U72" s="50"/>
      <c r="V72" s="50"/>
      <c r="W72" s="50"/>
      <c r="X72" s="50"/>
      <c r="Y72" s="50"/>
      <c r="Z72" s="50"/>
      <c r="AA72" s="59" t="b">
        <v>0</v>
      </c>
      <c r="AB72" s="50"/>
      <c r="AC72" s="50"/>
      <c r="AD72" s="50"/>
      <c r="AE72" s="58"/>
      <c r="AF72" s="58"/>
      <c r="AG72" s="50"/>
    </row>
    <row r="73">
      <c r="A73" s="57"/>
      <c r="B73" s="56"/>
      <c r="C73" s="56"/>
      <c r="D73" s="57"/>
      <c r="E73" s="57"/>
      <c r="F73" s="57"/>
      <c r="G73" s="57"/>
      <c r="H73" s="58"/>
      <c r="I73" s="58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0"/>
      <c r="U73" s="50"/>
      <c r="V73" s="50"/>
      <c r="W73" s="50"/>
      <c r="X73" s="50"/>
      <c r="Y73" s="50"/>
      <c r="Z73" s="50"/>
      <c r="AA73" s="59" t="b">
        <v>0</v>
      </c>
      <c r="AB73" s="50"/>
      <c r="AC73" s="50"/>
      <c r="AD73" s="50"/>
      <c r="AE73" s="58"/>
      <c r="AF73" s="58"/>
      <c r="AG73" s="50"/>
    </row>
    <row r="74">
      <c r="A74" s="57"/>
      <c r="B74" s="56"/>
      <c r="C74" s="56"/>
      <c r="D74" s="57"/>
      <c r="E74" s="57"/>
      <c r="F74" s="57"/>
      <c r="G74" s="57"/>
      <c r="H74" s="58"/>
      <c r="I74" s="58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0"/>
      <c r="U74" s="50"/>
      <c r="V74" s="50"/>
      <c r="W74" s="50"/>
      <c r="X74" s="50"/>
      <c r="Y74" s="50"/>
      <c r="Z74" s="50"/>
      <c r="AA74" s="59" t="b">
        <v>0</v>
      </c>
      <c r="AB74" s="50"/>
      <c r="AC74" s="50"/>
      <c r="AD74" s="50"/>
      <c r="AE74" s="58"/>
      <c r="AF74" s="58"/>
      <c r="AG74" s="50"/>
    </row>
    <row r="75">
      <c r="A75" s="57"/>
      <c r="B75" s="56"/>
      <c r="C75" s="56"/>
      <c r="D75" s="57"/>
      <c r="E75" s="57"/>
      <c r="F75" s="57"/>
      <c r="G75" s="57"/>
      <c r="H75" s="58"/>
      <c r="I75" s="58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0"/>
      <c r="U75" s="50"/>
      <c r="V75" s="50"/>
      <c r="W75" s="50"/>
      <c r="X75" s="50"/>
      <c r="Y75" s="50"/>
      <c r="Z75" s="50"/>
      <c r="AA75" s="59" t="b">
        <v>0</v>
      </c>
      <c r="AB75" s="50"/>
      <c r="AC75" s="50"/>
      <c r="AD75" s="50"/>
      <c r="AE75" s="58"/>
      <c r="AF75" s="58"/>
      <c r="AG75" s="50"/>
    </row>
    <row r="76">
      <c r="A76" s="57"/>
      <c r="B76" s="56"/>
      <c r="C76" s="56"/>
      <c r="D76" s="57"/>
      <c r="E76" s="57"/>
      <c r="F76" s="57"/>
      <c r="G76" s="57"/>
      <c r="H76" s="58"/>
      <c r="I76" s="58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0"/>
      <c r="U76" s="50"/>
      <c r="V76" s="50"/>
      <c r="W76" s="50"/>
      <c r="X76" s="50"/>
      <c r="Y76" s="50"/>
      <c r="Z76" s="50"/>
      <c r="AA76" s="59" t="b">
        <v>0</v>
      </c>
      <c r="AB76" s="50"/>
      <c r="AC76" s="50"/>
      <c r="AD76" s="50"/>
      <c r="AE76" s="58"/>
      <c r="AF76" s="58"/>
      <c r="AG76" s="50"/>
    </row>
    <row r="77">
      <c r="A77" s="57"/>
      <c r="B77" s="56"/>
      <c r="C77" s="56"/>
      <c r="D77" s="57"/>
      <c r="E77" s="57"/>
      <c r="F77" s="57"/>
      <c r="G77" s="57"/>
      <c r="H77" s="58"/>
      <c r="I77" s="58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0"/>
      <c r="U77" s="50"/>
      <c r="V77" s="50"/>
      <c r="W77" s="50"/>
      <c r="X77" s="50"/>
      <c r="Y77" s="50"/>
      <c r="Z77" s="50"/>
      <c r="AA77" s="59" t="b">
        <v>0</v>
      </c>
      <c r="AB77" s="50"/>
      <c r="AC77" s="50"/>
      <c r="AD77" s="50"/>
      <c r="AE77" s="58"/>
      <c r="AF77" s="58"/>
      <c r="AG77" s="50"/>
    </row>
    <row r="78">
      <c r="A78" s="57"/>
      <c r="B78" s="56"/>
      <c r="C78" s="56"/>
      <c r="D78" s="57"/>
      <c r="E78" s="57"/>
      <c r="F78" s="57"/>
      <c r="G78" s="57"/>
      <c r="H78" s="58"/>
      <c r="I78" s="58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0"/>
      <c r="U78" s="50"/>
      <c r="V78" s="50"/>
      <c r="W78" s="50"/>
      <c r="X78" s="50"/>
      <c r="Y78" s="50"/>
      <c r="Z78" s="50"/>
      <c r="AA78" s="59" t="b">
        <v>0</v>
      </c>
      <c r="AB78" s="50"/>
      <c r="AC78" s="50"/>
      <c r="AD78" s="50"/>
      <c r="AE78" s="58"/>
      <c r="AF78" s="58"/>
      <c r="AG78" s="50"/>
    </row>
    <row r="79">
      <c r="A79" s="57"/>
      <c r="B79" s="56"/>
      <c r="C79" s="56"/>
      <c r="D79" s="57"/>
      <c r="E79" s="57"/>
      <c r="F79" s="57"/>
      <c r="G79" s="57"/>
      <c r="H79" s="58"/>
      <c r="I79" s="58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0"/>
      <c r="U79" s="50"/>
      <c r="V79" s="50"/>
      <c r="W79" s="50"/>
      <c r="X79" s="50"/>
      <c r="Y79" s="50"/>
      <c r="Z79" s="50"/>
      <c r="AA79" s="59" t="b">
        <v>0</v>
      </c>
      <c r="AB79" s="50"/>
      <c r="AC79" s="50"/>
      <c r="AD79" s="50"/>
      <c r="AE79" s="58"/>
      <c r="AF79" s="58"/>
      <c r="AG79" s="50"/>
    </row>
    <row r="80">
      <c r="A80" s="57"/>
      <c r="B80" s="56"/>
      <c r="C80" s="56"/>
      <c r="D80" s="57"/>
      <c r="E80" s="57"/>
      <c r="F80" s="57"/>
      <c r="G80" s="57"/>
      <c r="H80" s="58"/>
      <c r="I80" s="58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0"/>
      <c r="U80" s="50"/>
      <c r="V80" s="50"/>
      <c r="W80" s="50"/>
      <c r="X80" s="50"/>
      <c r="Y80" s="50"/>
      <c r="Z80" s="50"/>
      <c r="AA80" s="59" t="b">
        <v>0</v>
      </c>
      <c r="AB80" s="50"/>
      <c r="AC80" s="50"/>
      <c r="AD80" s="50"/>
      <c r="AE80" s="58"/>
      <c r="AF80" s="58"/>
      <c r="AG80" s="50"/>
    </row>
    <row r="81">
      <c r="A81" s="57"/>
      <c r="B81" s="56"/>
      <c r="C81" s="56"/>
      <c r="D81" s="57"/>
      <c r="E81" s="57"/>
      <c r="F81" s="57"/>
      <c r="G81" s="57"/>
      <c r="H81" s="58"/>
      <c r="I81" s="58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0"/>
      <c r="U81" s="50"/>
      <c r="V81" s="50"/>
      <c r="W81" s="50"/>
      <c r="X81" s="50"/>
      <c r="Y81" s="50"/>
      <c r="Z81" s="50"/>
      <c r="AA81" s="59" t="b">
        <v>0</v>
      </c>
      <c r="AB81" s="50"/>
      <c r="AC81" s="50"/>
      <c r="AD81" s="50"/>
      <c r="AE81" s="58"/>
      <c r="AF81" s="58"/>
      <c r="AG81" s="50"/>
    </row>
    <row r="82">
      <c r="A82" s="57"/>
      <c r="B82" s="56"/>
      <c r="C82" s="56"/>
      <c r="D82" s="57"/>
      <c r="E82" s="57"/>
      <c r="F82" s="57"/>
      <c r="G82" s="57"/>
      <c r="H82" s="58"/>
      <c r="I82" s="58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0"/>
      <c r="U82" s="50"/>
      <c r="V82" s="50"/>
      <c r="W82" s="50"/>
      <c r="X82" s="50"/>
      <c r="Y82" s="50"/>
      <c r="Z82" s="50"/>
      <c r="AA82" s="59" t="b">
        <v>0</v>
      </c>
      <c r="AB82" s="50"/>
      <c r="AC82" s="50"/>
      <c r="AD82" s="50"/>
      <c r="AE82" s="58"/>
      <c r="AF82" s="58"/>
      <c r="AG82" s="50"/>
    </row>
    <row r="83">
      <c r="A83" s="57"/>
      <c r="B83" s="56"/>
      <c r="C83" s="56"/>
      <c r="D83" s="57"/>
      <c r="E83" s="57"/>
      <c r="F83" s="57"/>
      <c r="G83" s="57"/>
      <c r="H83" s="58"/>
      <c r="I83" s="58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0"/>
      <c r="U83" s="50"/>
      <c r="V83" s="50"/>
      <c r="W83" s="50"/>
      <c r="X83" s="50"/>
      <c r="Y83" s="50"/>
      <c r="Z83" s="50"/>
      <c r="AA83" s="59" t="b">
        <v>0</v>
      </c>
      <c r="AB83" s="50"/>
      <c r="AC83" s="50"/>
      <c r="AD83" s="50"/>
      <c r="AE83" s="58"/>
      <c r="AF83" s="58"/>
      <c r="AG83" s="50"/>
    </row>
    <row r="84">
      <c r="A84" s="57"/>
      <c r="B84" s="56"/>
      <c r="C84" s="56"/>
      <c r="D84" s="57"/>
      <c r="E84" s="57"/>
      <c r="F84" s="57"/>
      <c r="G84" s="57"/>
      <c r="H84" s="58"/>
      <c r="I84" s="58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0"/>
      <c r="U84" s="50"/>
      <c r="V84" s="50"/>
      <c r="W84" s="50"/>
      <c r="X84" s="50"/>
      <c r="Y84" s="50"/>
      <c r="Z84" s="50"/>
      <c r="AA84" s="59" t="b">
        <v>0</v>
      </c>
      <c r="AB84" s="50"/>
      <c r="AC84" s="50"/>
      <c r="AD84" s="50"/>
      <c r="AE84" s="58"/>
      <c r="AF84" s="58"/>
      <c r="AG84" s="50"/>
    </row>
    <row r="85">
      <c r="A85" s="57"/>
      <c r="B85" s="56"/>
      <c r="C85" s="56"/>
      <c r="D85" s="57"/>
      <c r="E85" s="57"/>
      <c r="F85" s="57"/>
      <c r="G85" s="57"/>
      <c r="H85" s="58"/>
      <c r="I85" s="58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0"/>
      <c r="U85" s="50"/>
      <c r="V85" s="50"/>
      <c r="W85" s="50"/>
      <c r="X85" s="50"/>
      <c r="Y85" s="50"/>
      <c r="Z85" s="50"/>
      <c r="AA85" s="59" t="b">
        <v>0</v>
      </c>
      <c r="AB85" s="50"/>
      <c r="AC85" s="50"/>
      <c r="AD85" s="50"/>
      <c r="AE85" s="58"/>
      <c r="AF85" s="58"/>
      <c r="AG85" s="50"/>
    </row>
    <row r="86">
      <c r="A86" s="57"/>
      <c r="B86" s="56"/>
      <c r="C86" s="56"/>
      <c r="D86" s="57"/>
      <c r="E86" s="57"/>
      <c r="F86" s="57"/>
      <c r="G86" s="57"/>
      <c r="H86" s="58"/>
      <c r="I86" s="58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0"/>
      <c r="U86" s="50"/>
      <c r="V86" s="50"/>
      <c r="W86" s="50"/>
      <c r="X86" s="50"/>
      <c r="Y86" s="50"/>
      <c r="Z86" s="50"/>
      <c r="AA86" s="59" t="b">
        <v>0</v>
      </c>
      <c r="AB86" s="50"/>
      <c r="AC86" s="50"/>
      <c r="AD86" s="50"/>
      <c r="AE86" s="58"/>
      <c r="AF86" s="58"/>
      <c r="AG86" s="50"/>
    </row>
    <row r="87">
      <c r="A87" s="57"/>
      <c r="B87" s="56"/>
      <c r="C87" s="56"/>
      <c r="D87" s="57"/>
      <c r="E87" s="57"/>
      <c r="F87" s="57"/>
      <c r="G87" s="57"/>
      <c r="H87" s="58"/>
      <c r="I87" s="58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0"/>
      <c r="U87" s="50"/>
      <c r="V87" s="50"/>
      <c r="W87" s="50"/>
      <c r="X87" s="50"/>
      <c r="Y87" s="50"/>
      <c r="Z87" s="50"/>
      <c r="AA87" s="59" t="b">
        <v>0</v>
      </c>
      <c r="AB87" s="50"/>
      <c r="AC87" s="50"/>
      <c r="AD87" s="50"/>
      <c r="AE87" s="58"/>
      <c r="AF87" s="58"/>
      <c r="AG87" s="50"/>
    </row>
    <row r="88">
      <c r="A88" s="57"/>
      <c r="B88" s="56"/>
      <c r="C88" s="56"/>
      <c r="D88" s="57"/>
      <c r="E88" s="57"/>
      <c r="F88" s="57"/>
      <c r="G88" s="57"/>
      <c r="H88" s="58"/>
      <c r="I88" s="58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0"/>
      <c r="U88" s="50"/>
      <c r="V88" s="50"/>
      <c r="W88" s="50"/>
      <c r="X88" s="50"/>
      <c r="Y88" s="50"/>
      <c r="Z88" s="50"/>
      <c r="AA88" s="59" t="b">
        <v>0</v>
      </c>
      <c r="AB88" s="50"/>
      <c r="AC88" s="50"/>
      <c r="AD88" s="50"/>
      <c r="AE88" s="58"/>
      <c r="AF88" s="58"/>
      <c r="AG88" s="50"/>
    </row>
    <row r="89">
      <c r="A89" s="57"/>
      <c r="B89" s="56"/>
      <c r="C89" s="56"/>
      <c r="D89" s="57"/>
      <c r="E89" s="57"/>
      <c r="F89" s="57"/>
      <c r="G89" s="57"/>
      <c r="H89" s="58"/>
      <c r="I89" s="58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0"/>
      <c r="U89" s="50"/>
      <c r="V89" s="50"/>
      <c r="W89" s="50"/>
      <c r="X89" s="50"/>
      <c r="Y89" s="50"/>
      <c r="Z89" s="50"/>
      <c r="AA89" s="59" t="b">
        <v>0</v>
      </c>
      <c r="AB89" s="50"/>
      <c r="AC89" s="50"/>
      <c r="AD89" s="50"/>
      <c r="AE89" s="58"/>
      <c r="AF89" s="58"/>
      <c r="AG89" s="50"/>
    </row>
    <row r="90">
      <c r="A90" s="57"/>
      <c r="B90" s="56"/>
      <c r="C90" s="56"/>
      <c r="D90" s="57"/>
      <c r="E90" s="57"/>
      <c r="F90" s="57"/>
      <c r="G90" s="57"/>
      <c r="H90" s="58"/>
      <c r="I90" s="58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0"/>
      <c r="U90" s="50"/>
      <c r="V90" s="50"/>
      <c r="W90" s="50"/>
      <c r="X90" s="50"/>
      <c r="Y90" s="50"/>
      <c r="Z90" s="50"/>
      <c r="AA90" s="59" t="b">
        <v>0</v>
      </c>
      <c r="AB90" s="50"/>
      <c r="AC90" s="50"/>
      <c r="AD90" s="50"/>
      <c r="AE90" s="58"/>
      <c r="AF90" s="58"/>
      <c r="AG90" s="50"/>
    </row>
    <row r="91">
      <c r="A91" s="57"/>
      <c r="B91" s="56"/>
      <c r="C91" s="56"/>
      <c r="D91" s="57"/>
      <c r="E91" s="57"/>
      <c r="F91" s="57"/>
      <c r="G91" s="57"/>
      <c r="H91" s="58"/>
      <c r="I91" s="58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0"/>
      <c r="U91" s="50"/>
      <c r="V91" s="50"/>
      <c r="W91" s="50"/>
      <c r="X91" s="50"/>
      <c r="Y91" s="50"/>
      <c r="Z91" s="50"/>
      <c r="AA91" s="59" t="b">
        <v>0</v>
      </c>
      <c r="AB91" s="50"/>
      <c r="AC91" s="50"/>
      <c r="AD91" s="50"/>
      <c r="AE91" s="58"/>
      <c r="AF91" s="58"/>
      <c r="AG91" s="50"/>
    </row>
    <row r="92">
      <c r="A92" s="57"/>
      <c r="B92" s="56"/>
      <c r="C92" s="56"/>
      <c r="D92" s="57"/>
      <c r="E92" s="57"/>
      <c r="F92" s="57"/>
      <c r="G92" s="57"/>
      <c r="H92" s="58"/>
      <c r="I92" s="58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0"/>
      <c r="U92" s="50"/>
      <c r="V92" s="50"/>
      <c r="W92" s="50"/>
      <c r="X92" s="50"/>
      <c r="Y92" s="50"/>
      <c r="Z92" s="50"/>
      <c r="AA92" s="59" t="b">
        <v>0</v>
      </c>
      <c r="AB92" s="50"/>
      <c r="AC92" s="50"/>
      <c r="AD92" s="50"/>
      <c r="AE92" s="58"/>
      <c r="AF92" s="58"/>
      <c r="AG92" s="50"/>
    </row>
    <row r="93">
      <c r="A93" s="57"/>
      <c r="B93" s="56"/>
      <c r="C93" s="56"/>
      <c r="D93" s="57"/>
      <c r="E93" s="57"/>
      <c r="F93" s="57"/>
      <c r="G93" s="57"/>
      <c r="H93" s="58"/>
      <c r="I93" s="58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0"/>
      <c r="U93" s="50"/>
      <c r="V93" s="50"/>
      <c r="W93" s="50"/>
      <c r="X93" s="50"/>
      <c r="Y93" s="50"/>
      <c r="Z93" s="50"/>
      <c r="AA93" s="59" t="b">
        <v>0</v>
      </c>
      <c r="AB93" s="50"/>
      <c r="AC93" s="50"/>
      <c r="AD93" s="50"/>
      <c r="AE93" s="58"/>
      <c r="AF93" s="58"/>
      <c r="AG93" s="50"/>
    </row>
    <row r="94">
      <c r="A94" s="57"/>
      <c r="B94" s="56"/>
      <c r="C94" s="56"/>
      <c r="D94" s="57"/>
      <c r="E94" s="57"/>
      <c r="F94" s="57"/>
      <c r="G94" s="57"/>
      <c r="H94" s="58"/>
      <c r="I94" s="58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0"/>
      <c r="U94" s="50"/>
      <c r="V94" s="50"/>
      <c r="W94" s="50"/>
      <c r="X94" s="50"/>
      <c r="Y94" s="50"/>
      <c r="Z94" s="50"/>
      <c r="AA94" s="59" t="b">
        <v>0</v>
      </c>
      <c r="AB94" s="50"/>
      <c r="AC94" s="50"/>
      <c r="AD94" s="50"/>
      <c r="AE94" s="58"/>
      <c r="AF94" s="58"/>
      <c r="AG94" s="50"/>
    </row>
    <row r="95">
      <c r="A95" s="57"/>
      <c r="B95" s="56"/>
      <c r="C95" s="56"/>
      <c r="D95" s="57"/>
      <c r="E95" s="57"/>
      <c r="F95" s="57"/>
      <c r="G95" s="57"/>
      <c r="H95" s="58"/>
      <c r="I95" s="58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0"/>
      <c r="U95" s="50"/>
      <c r="V95" s="50"/>
      <c r="W95" s="50"/>
      <c r="X95" s="50"/>
      <c r="Y95" s="50"/>
      <c r="Z95" s="50"/>
      <c r="AA95" s="59" t="b">
        <v>0</v>
      </c>
      <c r="AB95" s="50"/>
      <c r="AC95" s="50"/>
      <c r="AD95" s="50"/>
      <c r="AE95" s="58"/>
      <c r="AF95" s="58"/>
      <c r="AG95" s="50"/>
    </row>
    <row r="96">
      <c r="A96" s="57"/>
      <c r="B96" s="56"/>
      <c r="C96" s="56"/>
      <c r="D96" s="57"/>
      <c r="E96" s="57"/>
      <c r="F96" s="57"/>
      <c r="G96" s="57"/>
      <c r="H96" s="58"/>
      <c r="I96" s="58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0"/>
      <c r="U96" s="50"/>
      <c r="V96" s="50"/>
      <c r="W96" s="50"/>
      <c r="X96" s="50"/>
      <c r="Y96" s="50"/>
      <c r="Z96" s="50"/>
      <c r="AA96" s="59" t="b">
        <v>0</v>
      </c>
      <c r="AB96" s="50"/>
      <c r="AC96" s="50"/>
      <c r="AD96" s="50"/>
      <c r="AE96" s="58"/>
      <c r="AF96" s="58"/>
      <c r="AG96" s="50"/>
    </row>
    <row r="97">
      <c r="A97" s="57"/>
      <c r="B97" s="56"/>
      <c r="C97" s="56"/>
      <c r="D97" s="57"/>
      <c r="E97" s="57"/>
      <c r="F97" s="57"/>
      <c r="G97" s="57"/>
      <c r="H97" s="58"/>
      <c r="I97" s="58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0"/>
      <c r="U97" s="50"/>
      <c r="V97" s="50"/>
      <c r="W97" s="50"/>
      <c r="X97" s="50"/>
      <c r="Y97" s="50"/>
      <c r="Z97" s="50"/>
      <c r="AA97" s="59" t="b">
        <v>0</v>
      </c>
      <c r="AB97" s="50"/>
      <c r="AC97" s="50"/>
      <c r="AD97" s="50"/>
      <c r="AE97" s="58"/>
      <c r="AF97" s="58"/>
      <c r="AG97" s="50"/>
    </row>
    <row r="98">
      <c r="A98" s="57"/>
      <c r="B98" s="56"/>
      <c r="C98" s="56"/>
      <c r="D98" s="57"/>
      <c r="E98" s="57"/>
      <c r="F98" s="57"/>
      <c r="G98" s="57"/>
      <c r="H98" s="58"/>
      <c r="I98" s="58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0"/>
      <c r="U98" s="50"/>
      <c r="V98" s="50"/>
      <c r="W98" s="50"/>
      <c r="X98" s="50"/>
      <c r="Y98" s="50"/>
      <c r="Z98" s="50"/>
      <c r="AA98" s="59" t="b">
        <v>0</v>
      </c>
      <c r="AB98" s="50"/>
      <c r="AC98" s="50"/>
      <c r="AD98" s="50"/>
      <c r="AE98" s="58"/>
      <c r="AF98" s="58"/>
      <c r="AG98" s="50"/>
    </row>
    <row r="99">
      <c r="A99" s="57"/>
      <c r="B99" s="56"/>
      <c r="C99" s="56"/>
      <c r="D99" s="57"/>
      <c r="E99" s="57"/>
      <c r="F99" s="57"/>
      <c r="G99" s="57"/>
      <c r="H99" s="58"/>
      <c r="I99" s="58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0"/>
      <c r="U99" s="50"/>
      <c r="V99" s="50"/>
      <c r="W99" s="50"/>
      <c r="X99" s="50"/>
      <c r="Y99" s="50"/>
      <c r="Z99" s="50"/>
      <c r="AA99" s="59" t="b">
        <v>0</v>
      </c>
      <c r="AB99" s="50"/>
      <c r="AC99" s="50"/>
      <c r="AD99" s="50"/>
      <c r="AE99" s="58"/>
      <c r="AF99" s="58"/>
      <c r="AG99" s="50"/>
    </row>
    <row r="100">
      <c r="A100" s="57"/>
      <c r="B100" s="56"/>
      <c r="C100" s="56"/>
      <c r="D100" s="57"/>
      <c r="E100" s="57"/>
      <c r="F100" s="57"/>
      <c r="G100" s="57"/>
      <c r="H100" s="58"/>
      <c r="I100" s="58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0"/>
      <c r="U100" s="50"/>
      <c r="V100" s="50"/>
      <c r="W100" s="50"/>
      <c r="X100" s="50"/>
      <c r="Y100" s="50"/>
      <c r="Z100" s="50"/>
      <c r="AA100" s="59" t="b">
        <v>0</v>
      </c>
      <c r="AB100" s="50"/>
      <c r="AC100" s="50"/>
      <c r="AD100" s="50"/>
      <c r="AE100" s="58"/>
      <c r="AF100" s="58"/>
      <c r="AG100" s="50"/>
    </row>
    <row r="101">
      <c r="A101" s="57"/>
      <c r="B101" s="56"/>
      <c r="C101" s="56"/>
      <c r="D101" s="57"/>
      <c r="E101" s="57"/>
      <c r="F101" s="57"/>
      <c r="G101" s="57"/>
      <c r="H101" s="58"/>
      <c r="I101" s="58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0"/>
      <c r="U101" s="50"/>
      <c r="V101" s="50"/>
      <c r="W101" s="50"/>
      <c r="X101" s="50"/>
      <c r="Y101" s="50"/>
      <c r="Z101" s="50"/>
      <c r="AA101" s="59" t="b">
        <v>0</v>
      </c>
      <c r="AB101" s="50"/>
      <c r="AC101" s="50"/>
      <c r="AD101" s="50"/>
      <c r="AE101" s="58"/>
      <c r="AF101" s="58"/>
      <c r="AG101" s="50"/>
    </row>
    <row r="102">
      <c r="A102" s="57"/>
      <c r="B102" s="56"/>
      <c r="C102" s="56"/>
      <c r="D102" s="57"/>
      <c r="E102" s="57"/>
      <c r="F102" s="57"/>
      <c r="G102" s="57"/>
      <c r="H102" s="58"/>
      <c r="I102" s="58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0"/>
      <c r="U102" s="50"/>
      <c r="V102" s="50"/>
      <c r="W102" s="50"/>
      <c r="X102" s="50"/>
      <c r="Y102" s="50"/>
      <c r="Z102" s="50"/>
      <c r="AA102" s="59" t="b">
        <v>0</v>
      </c>
      <c r="AB102" s="50"/>
      <c r="AC102" s="50"/>
      <c r="AD102" s="50"/>
      <c r="AE102" s="58"/>
      <c r="AF102" s="58"/>
      <c r="AG102" s="50"/>
    </row>
    <row r="103">
      <c r="A103" s="57"/>
      <c r="B103" s="56"/>
      <c r="C103" s="56"/>
      <c r="D103" s="57"/>
      <c r="E103" s="57"/>
      <c r="F103" s="57"/>
      <c r="G103" s="57"/>
      <c r="H103" s="58"/>
      <c r="I103" s="58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0"/>
      <c r="U103" s="50"/>
      <c r="V103" s="50"/>
      <c r="W103" s="50"/>
      <c r="X103" s="50"/>
      <c r="Y103" s="50"/>
      <c r="Z103" s="50"/>
      <c r="AA103" s="59" t="b">
        <v>0</v>
      </c>
      <c r="AB103" s="50"/>
      <c r="AC103" s="50"/>
      <c r="AD103" s="50"/>
      <c r="AE103" s="58"/>
      <c r="AF103" s="58"/>
      <c r="AG103" s="50"/>
    </row>
    <row r="104">
      <c r="A104" s="57"/>
      <c r="B104" s="56"/>
      <c r="C104" s="56"/>
      <c r="D104" s="57"/>
      <c r="E104" s="57"/>
      <c r="F104" s="57"/>
      <c r="G104" s="57"/>
      <c r="H104" s="58"/>
      <c r="I104" s="58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0"/>
      <c r="U104" s="50"/>
      <c r="V104" s="50"/>
      <c r="W104" s="50"/>
      <c r="X104" s="50"/>
      <c r="Y104" s="50"/>
      <c r="Z104" s="50"/>
      <c r="AA104" s="59" t="b">
        <v>0</v>
      </c>
      <c r="AB104" s="50"/>
      <c r="AC104" s="50"/>
      <c r="AD104" s="50"/>
      <c r="AE104" s="58"/>
      <c r="AF104" s="58"/>
      <c r="AG104" s="50"/>
    </row>
    <row r="105">
      <c r="A105" s="57"/>
      <c r="B105" s="56"/>
      <c r="C105" s="56"/>
      <c r="D105" s="57"/>
      <c r="E105" s="57"/>
      <c r="F105" s="57"/>
      <c r="G105" s="57"/>
      <c r="H105" s="58"/>
      <c r="I105" s="58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0"/>
      <c r="U105" s="50"/>
      <c r="V105" s="50"/>
      <c r="W105" s="50"/>
      <c r="X105" s="50"/>
      <c r="Y105" s="50"/>
      <c r="Z105" s="50"/>
      <c r="AA105" s="59" t="b">
        <v>0</v>
      </c>
      <c r="AB105" s="50"/>
      <c r="AC105" s="50"/>
      <c r="AD105" s="50"/>
      <c r="AE105" s="58"/>
      <c r="AF105" s="58"/>
      <c r="AG105" s="50"/>
    </row>
    <row r="106">
      <c r="A106" s="57"/>
      <c r="B106" s="56"/>
      <c r="C106" s="56"/>
      <c r="D106" s="57"/>
      <c r="E106" s="57"/>
      <c r="F106" s="57"/>
      <c r="G106" s="57"/>
      <c r="H106" s="58"/>
      <c r="I106" s="58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0"/>
      <c r="U106" s="50"/>
      <c r="V106" s="50"/>
      <c r="W106" s="50"/>
      <c r="X106" s="50"/>
      <c r="Y106" s="50"/>
      <c r="Z106" s="50"/>
      <c r="AA106" s="59" t="b">
        <v>0</v>
      </c>
      <c r="AB106" s="50"/>
      <c r="AC106" s="50"/>
      <c r="AD106" s="50"/>
      <c r="AE106" s="58"/>
      <c r="AF106" s="58"/>
      <c r="AG106" s="50"/>
    </row>
    <row r="107">
      <c r="A107" s="57"/>
      <c r="B107" s="56"/>
      <c r="C107" s="56"/>
      <c r="D107" s="57"/>
      <c r="E107" s="57"/>
      <c r="F107" s="57"/>
      <c r="G107" s="57"/>
      <c r="H107" s="58"/>
      <c r="I107" s="58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0"/>
      <c r="U107" s="50"/>
      <c r="V107" s="50"/>
      <c r="W107" s="50"/>
      <c r="X107" s="50"/>
      <c r="Y107" s="50"/>
      <c r="Z107" s="50"/>
      <c r="AA107" s="59" t="b">
        <v>0</v>
      </c>
      <c r="AB107" s="50"/>
      <c r="AC107" s="50"/>
      <c r="AD107" s="50"/>
      <c r="AE107" s="58"/>
      <c r="AF107" s="58"/>
      <c r="AG107" s="50"/>
    </row>
    <row r="108">
      <c r="A108" s="57"/>
      <c r="B108" s="56"/>
      <c r="C108" s="56"/>
      <c r="D108" s="57"/>
      <c r="E108" s="57"/>
      <c r="F108" s="57"/>
      <c r="G108" s="57"/>
      <c r="H108" s="58"/>
      <c r="I108" s="58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0"/>
      <c r="U108" s="50"/>
      <c r="V108" s="50"/>
      <c r="W108" s="50"/>
      <c r="X108" s="50"/>
      <c r="Y108" s="50"/>
      <c r="Z108" s="50"/>
      <c r="AA108" s="59" t="b">
        <v>0</v>
      </c>
      <c r="AB108" s="50"/>
      <c r="AC108" s="50"/>
      <c r="AD108" s="50"/>
      <c r="AE108" s="58"/>
      <c r="AF108" s="58"/>
      <c r="AG108" s="50"/>
    </row>
    <row r="109">
      <c r="A109" s="57"/>
      <c r="B109" s="56"/>
      <c r="C109" s="56"/>
      <c r="D109" s="57"/>
      <c r="E109" s="57"/>
      <c r="F109" s="57"/>
      <c r="G109" s="57"/>
      <c r="H109" s="58"/>
      <c r="I109" s="58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0"/>
      <c r="U109" s="50"/>
      <c r="V109" s="50"/>
      <c r="W109" s="50"/>
      <c r="X109" s="50"/>
      <c r="Y109" s="50"/>
      <c r="Z109" s="50"/>
      <c r="AA109" s="59" t="b">
        <v>0</v>
      </c>
      <c r="AB109" s="50"/>
      <c r="AC109" s="50"/>
      <c r="AD109" s="50"/>
      <c r="AE109" s="58"/>
      <c r="AF109" s="58"/>
      <c r="AG109" s="50"/>
    </row>
    <row r="110">
      <c r="A110" s="57"/>
      <c r="B110" s="56"/>
      <c r="C110" s="56"/>
      <c r="D110" s="57"/>
      <c r="E110" s="57"/>
      <c r="F110" s="57"/>
      <c r="G110" s="57"/>
      <c r="H110" s="58"/>
      <c r="I110" s="58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0"/>
      <c r="U110" s="50"/>
      <c r="V110" s="50"/>
      <c r="W110" s="50"/>
      <c r="X110" s="50"/>
      <c r="Y110" s="50"/>
      <c r="Z110" s="50"/>
      <c r="AA110" s="59" t="b">
        <v>0</v>
      </c>
      <c r="AB110" s="50"/>
      <c r="AC110" s="50"/>
      <c r="AD110" s="50"/>
      <c r="AE110" s="58"/>
      <c r="AF110" s="58"/>
      <c r="AG110" s="50"/>
    </row>
    <row r="111">
      <c r="A111" s="57"/>
      <c r="B111" s="56"/>
      <c r="C111" s="56"/>
      <c r="D111" s="57"/>
      <c r="E111" s="57"/>
      <c r="F111" s="57"/>
      <c r="G111" s="57"/>
      <c r="H111" s="58"/>
      <c r="I111" s="58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0"/>
      <c r="U111" s="50"/>
      <c r="V111" s="50"/>
      <c r="W111" s="50"/>
      <c r="X111" s="50"/>
      <c r="Y111" s="50"/>
      <c r="Z111" s="50"/>
      <c r="AA111" s="59" t="b">
        <v>0</v>
      </c>
      <c r="AB111" s="50"/>
      <c r="AC111" s="50"/>
      <c r="AD111" s="50"/>
      <c r="AE111" s="58"/>
      <c r="AF111" s="58"/>
      <c r="AG111" s="50"/>
    </row>
    <row r="112">
      <c r="A112" s="57"/>
      <c r="B112" s="56"/>
      <c r="C112" s="56"/>
      <c r="D112" s="57"/>
      <c r="E112" s="57"/>
      <c r="F112" s="57"/>
      <c r="G112" s="57"/>
      <c r="H112" s="58"/>
      <c r="I112" s="58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0"/>
      <c r="U112" s="50"/>
      <c r="V112" s="50"/>
      <c r="W112" s="50"/>
      <c r="X112" s="50"/>
      <c r="Y112" s="50"/>
      <c r="Z112" s="50"/>
      <c r="AA112" s="59" t="b">
        <v>0</v>
      </c>
      <c r="AB112" s="50"/>
      <c r="AC112" s="50"/>
      <c r="AD112" s="50"/>
      <c r="AE112" s="58"/>
      <c r="AF112" s="58"/>
      <c r="AG112" s="50"/>
    </row>
    <row r="113">
      <c r="A113" s="57"/>
      <c r="B113" s="56"/>
      <c r="C113" s="56"/>
      <c r="D113" s="57"/>
      <c r="E113" s="57"/>
      <c r="F113" s="57"/>
      <c r="G113" s="57"/>
      <c r="H113" s="58"/>
      <c r="I113" s="58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0"/>
      <c r="U113" s="50"/>
      <c r="V113" s="50"/>
      <c r="W113" s="50"/>
      <c r="X113" s="50"/>
      <c r="Y113" s="50"/>
      <c r="Z113" s="50"/>
      <c r="AA113" s="59" t="b">
        <v>0</v>
      </c>
      <c r="AB113" s="50"/>
      <c r="AC113" s="50"/>
      <c r="AD113" s="50"/>
      <c r="AE113" s="58"/>
      <c r="AF113" s="58"/>
      <c r="AG113" s="50"/>
    </row>
    <row r="114">
      <c r="A114" s="57"/>
      <c r="B114" s="56"/>
      <c r="C114" s="56"/>
      <c r="D114" s="57"/>
      <c r="E114" s="57"/>
      <c r="F114" s="57"/>
      <c r="G114" s="57"/>
      <c r="H114" s="58"/>
      <c r="I114" s="58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0"/>
      <c r="U114" s="50"/>
      <c r="V114" s="50"/>
      <c r="W114" s="50"/>
      <c r="X114" s="50"/>
      <c r="Y114" s="50"/>
      <c r="Z114" s="50"/>
      <c r="AA114" s="59" t="b">
        <v>0</v>
      </c>
      <c r="AB114" s="50"/>
      <c r="AC114" s="50"/>
      <c r="AD114" s="50"/>
      <c r="AE114" s="58"/>
      <c r="AF114" s="58"/>
      <c r="AG114" s="50"/>
    </row>
    <row r="115">
      <c r="A115" s="57"/>
      <c r="B115" s="56"/>
      <c r="C115" s="56"/>
      <c r="D115" s="57"/>
      <c r="E115" s="57"/>
      <c r="F115" s="57"/>
      <c r="G115" s="57"/>
      <c r="H115" s="58"/>
      <c r="I115" s="58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0"/>
      <c r="U115" s="50"/>
      <c r="V115" s="50"/>
      <c r="W115" s="50"/>
      <c r="X115" s="50"/>
      <c r="Y115" s="50"/>
      <c r="Z115" s="50"/>
      <c r="AA115" s="59" t="b">
        <v>0</v>
      </c>
      <c r="AB115" s="50"/>
      <c r="AC115" s="50"/>
      <c r="AD115" s="50"/>
      <c r="AE115" s="58"/>
      <c r="AF115" s="58"/>
      <c r="AG115" s="50"/>
    </row>
    <row r="116">
      <c r="A116" s="57"/>
      <c r="B116" s="56"/>
      <c r="C116" s="56"/>
      <c r="D116" s="57"/>
      <c r="E116" s="57"/>
      <c r="F116" s="57"/>
      <c r="G116" s="57"/>
      <c r="H116" s="58"/>
      <c r="I116" s="58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0"/>
      <c r="U116" s="50"/>
      <c r="V116" s="50"/>
      <c r="W116" s="50"/>
      <c r="X116" s="50"/>
      <c r="Y116" s="50"/>
      <c r="Z116" s="50"/>
      <c r="AA116" s="59" t="b">
        <v>0</v>
      </c>
      <c r="AB116" s="50"/>
      <c r="AC116" s="50"/>
      <c r="AD116" s="50"/>
      <c r="AE116" s="58"/>
      <c r="AF116" s="58"/>
      <c r="AG116" s="50"/>
    </row>
    <row r="117">
      <c r="A117" s="57"/>
      <c r="B117" s="56"/>
      <c r="C117" s="56"/>
      <c r="D117" s="57"/>
      <c r="E117" s="57"/>
      <c r="F117" s="57"/>
      <c r="G117" s="57"/>
      <c r="H117" s="58"/>
      <c r="I117" s="58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0"/>
      <c r="U117" s="50"/>
      <c r="V117" s="50"/>
      <c r="W117" s="50"/>
      <c r="X117" s="50"/>
      <c r="Y117" s="50"/>
      <c r="Z117" s="50"/>
      <c r="AA117" s="59" t="b">
        <v>0</v>
      </c>
      <c r="AB117" s="50"/>
      <c r="AC117" s="50"/>
      <c r="AD117" s="50"/>
      <c r="AE117" s="58"/>
      <c r="AF117" s="58"/>
      <c r="AG117" s="50"/>
    </row>
    <row r="118">
      <c r="A118" s="57"/>
      <c r="B118" s="56"/>
      <c r="C118" s="56"/>
      <c r="D118" s="57"/>
      <c r="E118" s="57"/>
      <c r="F118" s="57"/>
      <c r="G118" s="57"/>
      <c r="H118" s="58"/>
      <c r="I118" s="58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0"/>
      <c r="U118" s="50"/>
      <c r="V118" s="50"/>
      <c r="W118" s="50"/>
      <c r="X118" s="50"/>
      <c r="Y118" s="50"/>
      <c r="Z118" s="50"/>
      <c r="AA118" s="59" t="b">
        <v>0</v>
      </c>
      <c r="AB118" s="50"/>
      <c r="AC118" s="50"/>
      <c r="AD118" s="50"/>
      <c r="AE118" s="58"/>
      <c r="AF118" s="58"/>
      <c r="AG118" s="50"/>
    </row>
    <row r="119">
      <c r="A119" s="57"/>
      <c r="B119" s="56"/>
      <c r="C119" s="56"/>
      <c r="D119" s="57"/>
      <c r="E119" s="57"/>
      <c r="F119" s="57"/>
      <c r="G119" s="57"/>
      <c r="H119" s="58"/>
      <c r="I119" s="58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0"/>
      <c r="U119" s="50"/>
      <c r="V119" s="50"/>
      <c r="W119" s="50"/>
      <c r="X119" s="50"/>
      <c r="Y119" s="50"/>
      <c r="Z119" s="50"/>
      <c r="AA119" s="59" t="b">
        <v>0</v>
      </c>
      <c r="AB119" s="50"/>
      <c r="AC119" s="50"/>
      <c r="AD119" s="50"/>
      <c r="AE119" s="58"/>
      <c r="AF119" s="58"/>
      <c r="AG119" s="50"/>
    </row>
    <row r="120">
      <c r="A120" s="57"/>
      <c r="B120" s="56"/>
      <c r="C120" s="56"/>
      <c r="D120" s="57"/>
      <c r="E120" s="57"/>
      <c r="F120" s="57"/>
      <c r="G120" s="57"/>
      <c r="H120" s="58"/>
      <c r="I120" s="58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0"/>
      <c r="U120" s="50"/>
      <c r="V120" s="50"/>
      <c r="W120" s="50"/>
      <c r="X120" s="50"/>
      <c r="Y120" s="50"/>
      <c r="Z120" s="50"/>
      <c r="AA120" s="59" t="b">
        <v>0</v>
      </c>
      <c r="AB120" s="50"/>
      <c r="AC120" s="50"/>
      <c r="AD120" s="50"/>
      <c r="AE120" s="58"/>
      <c r="AF120" s="58"/>
      <c r="AG120" s="50"/>
    </row>
    <row r="121">
      <c r="A121" s="57"/>
      <c r="B121" s="56"/>
      <c r="C121" s="56"/>
      <c r="D121" s="57"/>
      <c r="E121" s="57"/>
      <c r="F121" s="57"/>
      <c r="G121" s="57"/>
      <c r="H121" s="58"/>
      <c r="I121" s="58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0"/>
      <c r="U121" s="50"/>
      <c r="V121" s="50"/>
      <c r="W121" s="50"/>
      <c r="X121" s="50"/>
      <c r="Y121" s="50"/>
      <c r="Z121" s="50"/>
      <c r="AA121" s="59" t="b">
        <v>0</v>
      </c>
      <c r="AB121" s="50"/>
      <c r="AC121" s="50"/>
      <c r="AD121" s="50"/>
      <c r="AE121" s="58"/>
      <c r="AF121" s="58"/>
      <c r="AG121" s="50"/>
    </row>
    <row r="122">
      <c r="A122" s="57"/>
      <c r="B122" s="56"/>
      <c r="C122" s="56"/>
      <c r="D122" s="57"/>
      <c r="E122" s="57"/>
      <c r="F122" s="57"/>
      <c r="G122" s="57"/>
      <c r="H122" s="58"/>
      <c r="I122" s="58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0"/>
      <c r="U122" s="50"/>
      <c r="V122" s="50"/>
      <c r="W122" s="50"/>
      <c r="X122" s="50"/>
      <c r="Y122" s="50"/>
      <c r="Z122" s="50"/>
      <c r="AA122" s="59" t="b">
        <v>0</v>
      </c>
      <c r="AB122" s="50"/>
      <c r="AC122" s="50"/>
      <c r="AD122" s="50"/>
      <c r="AE122" s="58"/>
      <c r="AF122" s="58"/>
      <c r="AG122" s="50"/>
    </row>
    <row r="123">
      <c r="A123" s="57"/>
      <c r="B123" s="56"/>
      <c r="C123" s="56"/>
      <c r="D123" s="57"/>
      <c r="E123" s="57"/>
      <c r="F123" s="57"/>
      <c r="G123" s="57"/>
      <c r="H123" s="58"/>
      <c r="I123" s="58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0"/>
      <c r="U123" s="50"/>
      <c r="V123" s="50"/>
      <c r="W123" s="50"/>
      <c r="X123" s="50"/>
      <c r="Y123" s="50"/>
      <c r="Z123" s="50"/>
      <c r="AA123" s="59" t="b">
        <v>0</v>
      </c>
      <c r="AB123" s="50"/>
      <c r="AC123" s="50"/>
      <c r="AD123" s="50"/>
      <c r="AE123" s="58"/>
      <c r="AF123" s="58"/>
      <c r="AG123" s="50"/>
    </row>
    <row r="124">
      <c r="A124" s="57"/>
      <c r="B124" s="56"/>
      <c r="C124" s="56"/>
      <c r="D124" s="57"/>
      <c r="E124" s="57"/>
      <c r="F124" s="57"/>
      <c r="G124" s="57"/>
      <c r="H124" s="58"/>
      <c r="I124" s="58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0"/>
      <c r="U124" s="50"/>
      <c r="V124" s="50"/>
      <c r="W124" s="50"/>
      <c r="X124" s="50"/>
      <c r="Y124" s="50"/>
      <c r="Z124" s="50"/>
      <c r="AA124" s="59" t="b">
        <v>0</v>
      </c>
      <c r="AB124" s="50"/>
      <c r="AC124" s="50"/>
      <c r="AD124" s="50"/>
      <c r="AE124" s="58"/>
      <c r="AF124" s="58"/>
      <c r="AG124" s="50"/>
    </row>
    <row r="125">
      <c r="A125" s="57"/>
      <c r="B125" s="56"/>
      <c r="C125" s="56"/>
      <c r="D125" s="57"/>
      <c r="E125" s="57"/>
      <c r="F125" s="57"/>
      <c r="G125" s="57"/>
      <c r="H125" s="58"/>
      <c r="I125" s="58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0"/>
      <c r="U125" s="50"/>
      <c r="V125" s="50"/>
      <c r="W125" s="50"/>
      <c r="X125" s="50"/>
      <c r="Y125" s="50"/>
      <c r="Z125" s="50"/>
      <c r="AA125" s="59" t="b">
        <v>0</v>
      </c>
      <c r="AB125" s="50"/>
      <c r="AC125" s="50"/>
      <c r="AD125" s="50"/>
      <c r="AE125" s="58"/>
      <c r="AF125" s="58"/>
      <c r="AG125" s="50"/>
    </row>
    <row r="126">
      <c r="A126" s="57"/>
      <c r="B126" s="56"/>
      <c r="C126" s="56"/>
      <c r="D126" s="57"/>
      <c r="E126" s="57"/>
      <c r="F126" s="57"/>
      <c r="G126" s="57"/>
      <c r="H126" s="58"/>
      <c r="I126" s="58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0"/>
      <c r="U126" s="50"/>
      <c r="V126" s="50"/>
      <c r="W126" s="50"/>
      <c r="X126" s="50"/>
      <c r="Y126" s="50"/>
      <c r="Z126" s="50"/>
      <c r="AA126" s="59" t="b">
        <v>0</v>
      </c>
      <c r="AB126" s="50"/>
      <c r="AC126" s="50"/>
      <c r="AD126" s="50"/>
      <c r="AE126" s="58"/>
      <c r="AF126" s="58"/>
      <c r="AG126" s="50"/>
    </row>
    <row r="127">
      <c r="A127" s="57"/>
      <c r="B127" s="56"/>
      <c r="C127" s="56"/>
      <c r="D127" s="57"/>
      <c r="E127" s="57"/>
      <c r="F127" s="57"/>
      <c r="G127" s="57"/>
      <c r="H127" s="58"/>
      <c r="I127" s="58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0"/>
      <c r="U127" s="50"/>
      <c r="V127" s="50"/>
      <c r="W127" s="50"/>
      <c r="X127" s="50"/>
      <c r="Y127" s="50"/>
      <c r="Z127" s="50"/>
      <c r="AA127" s="59" t="b">
        <v>0</v>
      </c>
      <c r="AB127" s="50"/>
      <c r="AC127" s="50"/>
      <c r="AD127" s="50"/>
      <c r="AE127" s="58"/>
      <c r="AF127" s="58"/>
      <c r="AG127" s="50"/>
    </row>
    <row r="128">
      <c r="A128" s="57"/>
      <c r="B128" s="56"/>
      <c r="C128" s="56"/>
      <c r="D128" s="57"/>
      <c r="E128" s="57"/>
      <c r="F128" s="57"/>
      <c r="G128" s="57"/>
      <c r="H128" s="58"/>
      <c r="I128" s="58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0"/>
      <c r="U128" s="50"/>
      <c r="V128" s="50"/>
      <c r="W128" s="50"/>
      <c r="X128" s="50"/>
      <c r="Y128" s="50"/>
      <c r="Z128" s="50"/>
      <c r="AA128" s="59" t="b">
        <v>0</v>
      </c>
      <c r="AB128" s="50"/>
      <c r="AC128" s="50"/>
      <c r="AD128" s="50"/>
      <c r="AE128" s="58"/>
      <c r="AF128" s="58"/>
      <c r="AG128" s="50"/>
    </row>
    <row r="129">
      <c r="A129" s="57"/>
      <c r="B129" s="56"/>
      <c r="C129" s="56"/>
      <c r="D129" s="57"/>
      <c r="E129" s="57"/>
      <c r="F129" s="57"/>
      <c r="G129" s="57"/>
      <c r="H129" s="58"/>
      <c r="I129" s="58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0"/>
      <c r="U129" s="50"/>
      <c r="V129" s="50"/>
      <c r="W129" s="50"/>
      <c r="X129" s="50"/>
      <c r="Y129" s="50"/>
      <c r="Z129" s="50"/>
      <c r="AA129" s="59" t="b">
        <v>0</v>
      </c>
      <c r="AB129" s="50"/>
      <c r="AC129" s="50"/>
      <c r="AD129" s="50"/>
      <c r="AE129" s="58"/>
      <c r="AF129" s="58"/>
      <c r="AG129" s="50"/>
    </row>
    <row r="130">
      <c r="A130" s="57"/>
      <c r="B130" s="56"/>
      <c r="C130" s="56"/>
      <c r="D130" s="57"/>
      <c r="E130" s="57"/>
      <c r="F130" s="57"/>
      <c r="G130" s="57"/>
      <c r="H130" s="58"/>
      <c r="I130" s="58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0"/>
      <c r="U130" s="50"/>
      <c r="V130" s="50"/>
      <c r="W130" s="50"/>
      <c r="X130" s="50"/>
      <c r="Y130" s="50"/>
      <c r="Z130" s="50"/>
      <c r="AA130" s="59" t="b">
        <v>0</v>
      </c>
      <c r="AB130" s="50"/>
      <c r="AC130" s="50"/>
      <c r="AD130" s="50"/>
      <c r="AE130" s="58"/>
      <c r="AF130" s="58"/>
      <c r="AG130" s="50"/>
    </row>
    <row r="131">
      <c r="A131" s="57"/>
      <c r="B131" s="56"/>
      <c r="C131" s="56"/>
      <c r="D131" s="57"/>
      <c r="E131" s="57"/>
      <c r="F131" s="57"/>
      <c r="G131" s="57"/>
      <c r="H131" s="58"/>
      <c r="I131" s="58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0"/>
      <c r="U131" s="50"/>
      <c r="V131" s="50"/>
      <c r="W131" s="50"/>
      <c r="X131" s="50"/>
      <c r="Y131" s="50"/>
      <c r="Z131" s="50"/>
      <c r="AA131" s="59" t="b">
        <v>0</v>
      </c>
      <c r="AB131" s="50"/>
      <c r="AC131" s="50"/>
      <c r="AD131" s="50"/>
      <c r="AE131" s="58"/>
      <c r="AF131" s="58"/>
      <c r="AG131" s="50"/>
    </row>
    <row r="132">
      <c r="A132" s="57"/>
      <c r="B132" s="56"/>
      <c r="C132" s="56"/>
      <c r="D132" s="57"/>
      <c r="E132" s="57"/>
      <c r="F132" s="57"/>
      <c r="G132" s="57"/>
      <c r="H132" s="58"/>
      <c r="I132" s="58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0"/>
      <c r="U132" s="50"/>
      <c r="V132" s="50"/>
      <c r="W132" s="50"/>
      <c r="X132" s="50"/>
      <c r="Y132" s="50"/>
      <c r="Z132" s="50"/>
      <c r="AA132" s="59" t="b">
        <v>0</v>
      </c>
      <c r="AB132" s="50"/>
      <c r="AC132" s="50"/>
      <c r="AD132" s="50"/>
      <c r="AE132" s="58"/>
      <c r="AF132" s="58"/>
      <c r="AG132" s="50"/>
    </row>
    <row r="133">
      <c r="A133" s="57"/>
      <c r="B133" s="56"/>
      <c r="C133" s="56"/>
      <c r="D133" s="57"/>
      <c r="E133" s="57"/>
      <c r="F133" s="57"/>
      <c r="G133" s="57"/>
      <c r="H133" s="58"/>
      <c r="I133" s="58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0"/>
      <c r="U133" s="50"/>
      <c r="V133" s="50"/>
      <c r="W133" s="50"/>
      <c r="X133" s="50"/>
      <c r="Y133" s="50"/>
      <c r="Z133" s="50"/>
      <c r="AA133" s="59" t="b">
        <v>0</v>
      </c>
      <c r="AB133" s="50"/>
      <c r="AC133" s="50"/>
      <c r="AD133" s="50"/>
      <c r="AE133" s="58"/>
      <c r="AF133" s="58"/>
      <c r="AG133" s="50"/>
    </row>
    <row r="134">
      <c r="A134" s="57"/>
      <c r="B134" s="56"/>
      <c r="C134" s="56"/>
      <c r="D134" s="57"/>
      <c r="E134" s="57"/>
      <c r="F134" s="57"/>
      <c r="G134" s="57"/>
      <c r="H134" s="58"/>
      <c r="I134" s="58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0"/>
      <c r="U134" s="50"/>
      <c r="V134" s="50"/>
      <c r="W134" s="50"/>
      <c r="X134" s="50"/>
      <c r="Y134" s="50"/>
      <c r="Z134" s="50"/>
      <c r="AA134" s="59" t="b">
        <v>0</v>
      </c>
      <c r="AB134" s="50"/>
      <c r="AC134" s="50"/>
      <c r="AD134" s="50"/>
      <c r="AE134" s="58"/>
      <c r="AF134" s="58"/>
      <c r="AG134" s="50"/>
    </row>
    <row r="135">
      <c r="A135" s="57"/>
      <c r="B135" s="56"/>
      <c r="C135" s="56"/>
      <c r="D135" s="57"/>
      <c r="E135" s="57"/>
      <c r="F135" s="57"/>
      <c r="G135" s="57"/>
      <c r="H135" s="58"/>
      <c r="I135" s="58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0"/>
      <c r="U135" s="50"/>
      <c r="V135" s="50"/>
      <c r="W135" s="50"/>
      <c r="X135" s="50"/>
      <c r="Y135" s="50"/>
      <c r="Z135" s="50"/>
      <c r="AA135" s="59" t="b">
        <v>0</v>
      </c>
      <c r="AB135" s="50"/>
      <c r="AC135" s="50"/>
      <c r="AD135" s="50"/>
      <c r="AE135" s="58"/>
      <c r="AF135" s="58"/>
      <c r="AG135" s="50"/>
    </row>
    <row r="136">
      <c r="A136" s="57"/>
      <c r="B136" s="56"/>
      <c r="C136" s="56"/>
      <c r="D136" s="57"/>
      <c r="E136" s="57"/>
      <c r="F136" s="57"/>
      <c r="G136" s="57"/>
      <c r="H136" s="58"/>
      <c r="I136" s="58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0"/>
      <c r="U136" s="50"/>
      <c r="V136" s="50"/>
      <c r="W136" s="50"/>
      <c r="X136" s="50"/>
      <c r="Y136" s="50"/>
      <c r="Z136" s="50"/>
      <c r="AA136" s="59" t="b">
        <v>0</v>
      </c>
      <c r="AB136" s="50"/>
      <c r="AC136" s="50"/>
      <c r="AD136" s="50"/>
      <c r="AE136" s="58"/>
      <c r="AF136" s="58"/>
      <c r="AG136" s="50"/>
    </row>
    <row r="137">
      <c r="A137" s="57"/>
      <c r="B137" s="56"/>
      <c r="C137" s="56"/>
      <c r="D137" s="57"/>
      <c r="E137" s="57"/>
      <c r="F137" s="57"/>
      <c r="G137" s="57"/>
      <c r="H137" s="58"/>
      <c r="I137" s="58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0"/>
      <c r="U137" s="50"/>
      <c r="V137" s="50"/>
      <c r="W137" s="50"/>
      <c r="X137" s="50"/>
      <c r="Y137" s="50"/>
      <c r="Z137" s="50"/>
      <c r="AA137" s="59" t="b">
        <v>0</v>
      </c>
      <c r="AB137" s="50"/>
      <c r="AC137" s="50"/>
      <c r="AD137" s="50"/>
      <c r="AE137" s="58"/>
      <c r="AF137" s="58"/>
      <c r="AG137" s="50"/>
    </row>
    <row r="138">
      <c r="A138" s="57"/>
      <c r="B138" s="56"/>
      <c r="C138" s="56"/>
      <c r="D138" s="57"/>
      <c r="E138" s="57"/>
      <c r="F138" s="57"/>
      <c r="G138" s="57"/>
      <c r="H138" s="58"/>
      <c r="I138" s="58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0"/>
      <c r="U138" s="50"/>
      <c r="V138" s="50"/>
      <c r="W138" s="50"/>
      <c r="X138" s="50"/>
      <c r="Y138" s="50"/>
      <c r="Z138" s="50"/>
      <c r="AA138" s="59" t="b">
        <v>0</v>
      </c>
      <c r="AB138" s="50"/>
      <c r="AC138" s="50"/>
      <c r="AD138" s="50"/>
      <c r="AE138" s="58"/>
      <c r="AF138" s="58"/>
      <c r="AG138" s="50"/>
    </row>
    <row r="139">
      <c r="A139" s="57"/>
      <c r="B139" s="56"/>
      <c r="C139" s="56"/>
      <c r="D139" s="57"/>
      <c r="E139" s="57"/>
      <c r="F139" s="57"/>
      <c r="G139" s="57"/>
      <c r="H139" s="58"/>
      <c r="I139" s="58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0"/>
      <c r="U139" s="50"/>
      <c r="V139" s="50"/>
      <c r="W139" s="50"/>
      <c r="X139" s="50"/>
      <c r="Y139" s="50"/>
      <c r="Z139" s="50"/>
      <c r="AA139" s="59" t="b">
        <v>0</v>
      </c>
      <c r="AB139" s="50"/>
      <c r="AC139" s="50"/>
      <c r="AD139" s="50"/>
      <c r="AE139" s="58"/>
      <c r="AF139" s="58"/>
      <c r="AG139" s="50"/>
    </row>
    <row r="140">
      <c r="A140" s="57"/>
      <c r="B140" s="56"/>
      <c r="C140" s="56"/>
      <c r="D140" s="57"/>
      <c r="E140" s="57"/>
      <c r="F140" s="57"/>
      <c r="G140" s="57"/>
      <c r="H140" s="58"/>
      <c r="I140" s="58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0"/>
      <c r="U140" s="50"/>
      <c r="V140" s="50"/>
      <c r="W140" s="50"/>
      <c r="X140" s="50"/>
      <c r="Y140" s="50"/>
      <c r="Z140" s="50"/>
      <c r="AA140" s="59" t="b">
        <v>0</v>
      </c>
      <c r="AB140" s="50"/>
      <c r="AC140" s="50"/>
      <c r="AD140" s="50"/>
      <c r="AE140" s="58"/>
      <c r="AF140" s="58"/>
      <c r="AG140" s="50"/>
    </row>
    <row r="141">
      <c r="A141" s="57"/>
      <c r="B141" s="56"/>
      <c r="C141" s="56"/>
      <c r="D141" s="57"/>
      <c r="E141" s="57"/>
      <c r="F141" s="57"/>
      <c r="G141" s="57"/>
      <c r="H141" s="58"/>
      <c r="I141" s="58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0"/>
      <c r="U141" s="50"/>
      <c r="V141" s="50"/>
      <c r="W141" s="50"/>
      <c r="X141" s="50"/>
      <c r="Y141" s="50"/>
      <c r="Z141" s="50"/>
      <c r="AA141" s="59" t="b">
        <v>0</v>
      </c>
      <c r="AB141" s="50"/>
      <c r="AC141" s="50"/>
      <c r="AD141" s="50"/>
      <c r="AE141" s="58"/>
      <c r="AF141" s="58"/>
      <c r="AG141" s="50"/>
    </row>
    <row r="142">
      <c r="A142" s="57"/>
      <c r="B142" s="56"/>
      <c r="C142" s="56"/>
      <c r="D142" s="57"/>
      <c r="E142" s="57"/>
      <c r="F142" s="57"/>
      <c r="G142" s="57"/>
      <c r="H142" s="58"/>
      <c r="I142" s="58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0"/>
      <c r="U142" s="50"/>
      <c r="V142" s="50"/>
      <c r="W142" s="50"/>
      <c r="X142" s="50"/>
      <c r="Y142" s="50"/>
      <c r="Z142" s="50"/>
      <c r="AA142" s="59" t="b">
        <v>0</v>
      </c>
      <c r="AB142" s="50"/>
      <c r="AC142" s="50"/>
      <c r="AD142" s="50"/>
      <c r="AE142" s="58"/>
      <c r="AF142" s="58"/>
      <c r="AG142" s="50"/>
    </row>
    <row r="143">
      <c r="A143" s="57"/>
      <c r="B143" s="56"/>
      <c r="C143" s="56"/>
      <c r="D143" s="57"/>
      <c r="E143" s="57"/>
      <c r="F143" s="57"/>
      <c r="G143" s="57"/>
      <c r="H143" s="58"/>
      <c r="I143" s="58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0"/>
      <c r="U143" s="50"/>
      <c r="V143" s="50"/>
      <c r="W143" s="50"/>
      <c r="X143" s="50"/>
      <c r="Y143" s="50"/>
      <c r="Z143" s="50"/>
      <c r="AA143" s="59" t="b">
        <v>0</v>
      </c>
      <c r="AB143" s="50"/>
      <c r="AC143" s="50"/>
      <c r="AD143" s="50"/>
      <c r="AE143" s="58"/>
      <c r="AF143" s="58"/>
      <c r="AG143" s="50"/>
    </row>
    <row r="144">
      <c r="A144" s="57"/>
      <c r="B144" s="56"/>
      <c r="C144" s="56"/>
      <c r="D144" s="57"/>
      <c r="E144" s="57"/>
      <c r="F144" s="57"/>
      <c r="G144" s="57"/>
      <c r="H144" s="58"/>
      <c r="I144" s="58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0"/>
      <c r="U144" s="50"/>
      <c r="V144" s="50"/>
      <c r="W144" s="50"/>
      <c r="X144" s="50"/>
      <c r="Y144" s="50"/>
      <c r="Z144" s="50"/>
      <c r="AA144" s="59" t="b">
        <v>0</v>
      </c>
      <c r="AB144" s="50"/>
      <c r="AC144" s="50"/>
      <c r="AD144" s="50"/>
      <c r="AE144" s="58"/>
      <c r="AF144" s="58"/>
      <c r="AG144" s="50"/>
    </row>
    <row r="145">
      <c r="A145" s="57"/>
      <c r="B145" s="56"/>
      <c r="C145" s="56"/>
      <c r="D145" s="57"/>
      <c r="E145" s="57"/>
      <c r="F145" s="57"/>
      <c r="G145" s="57"/>
      <c r="H145" s="58"/>
      <c r="I145" s="58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0"/>
      <c r="U145" s="50"/>
      <c r="V145" s="50"/>
      <c r="W145" s="50"/>
      <c r="X145" s="50"/>
      <c r="Y145" s="50"/>
      <c r="Z145" s="50"/>
      <c r="AA145" s="59" t="b">
        <v>0</v>
      </c>
      <c r="AB145" s="50"/>
      <c r="AC145" s="50"/>
      <c r="AD145" s="50"/>
      <c r="AE145" s="58"/>
      <c r="AF145" s="58"/>
      <c r="AG145" s="50"/>
    </row>
    <row r="146">
      <c r="A146" s="57"/>
      <c r="B146" s="56"/>
      <c r="C146" s="56"/>
      <c r="D146" s="57"/>
      <c r="E146" s="57"/>
      <c r="F146" s="57"/>
      <c r="G146" s="57"/>
      <c r="H146" s="58"/>
      <c r="I146" s="58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0"/>
      <c r="U146" s="50"/>
      <c r="V146" s="50"/>
      <c r="W146" s="50"/>
      <c r="X146" s="50"/>
      <c r="Y146" s="50"/>
      <c r="Z146" s="50"/>
      <c r="AA146" s="59" t="b">
        <v>0</v>
      </c>
      <c r="AB146" s="50"/>
      <c r="AC146" s="50"/>
      <c r="AD146" s="50"/>
      <c r="AE146" s="58"/>
      <c r="AF146" s="58"/>
      <c r="AG146" s="50"/>
    </row>
    <row r="147">
      <c r="A147" s="57"/>
      <c r="B147" s="56"/>
      <c r="C147" s="56"/>
      <c r="D147" s="57"/>
      <c r="E147" s="57"/>
      <c r="F147" s="57"/>
      <c r="G147" s="57"/>
      <c r="H147" s="58"/>
      <c r="I147" s="58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0"/>
      <c r="U147" s="50"/>
      <c r="V147" s="50"/>
      <c r="W147" s="50"/>
      <c r="X147" s="50"/>
      <c r="Y147" s="50"/>
      <c r="Z147" s="50"/>
      <c r="AA147" s="59" t="b">
        <v>0</v>
      </c>
      <c r="AB147" s="50"/>
      <c r="AC147" s="50"/>
      <c r="AD147" s="50"/>
      <c r="AE147" s="58"/>
      <c r="AF147" s="58"/>
      <c r="AG147" s="50"/>
    </row>
    <row r="148">
      <c r="A148" s="57"/>
      <c r="B148" s="56"/>
      <c r="C148" s="56"/>
      <c r="D148" s="57"/>
      <c r="E148" s="57"/>
      <c r="F148" s="57"/>
      <c r="G148" s="57"/>
      <c r="H148" s="58"/>
      <c r="I148" s="58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0"/>
      <c r="U148" s="50"/>
      <c r="V148" s="50"/>
      <c r="W148" s="50"/>
      <c r="X148" s="50"/>
      <c r="Y148" s="50"/>
      <c r="Z148" s="50"/>
      <c r="AA148" s="59" t="b">
        <v>0</v>
      </c>
      <c r="AB148" s="50"/>
      <c r="AC148" s="50"/>
      <c r="AD148" s="50"/>
      <c r="AE148" s="58"/>
      <c r="AF148" s="58"/>
      <c r="AG148" s="50"/>
    </row>
    <row r="149">
      <c r="A149" s="57"/>
      <c r="B149" s="56"/>
      <c r="C149" s="56"/>
      <c r="D149" s="57"/>
      <c r="E149" s="57"/>
      <c r="F149" s="57"/>
      <c r="G149" s="57"/>
      <c r="H149" s="58"/>
      <c r="I149" s="58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0"/>
      <c r="U149" s="50"/>
      <c r="V149" s="50"/>
      <c r="W149" s="50"/>
      <c r="X149" s="50"/>
      <c r="Y149" s="50"/>
      <c r="Z149" s="50"/>
      <c r="AA149" s="59" t="b">
        <v>0</v>
      </c>
      <c r="AB149" s="50"/>
      <c r="AC149" s="50"/>
      <c r="AD149" s="50"/>
      <c r="AE149" s="58"/>
      <c r="AF149" s="58"/>
      <c r="AG149" s="50"/>
    </row>
    <row r="150">
      <c r="A150" s="57"/>
      <c r="B150" s="56"/>
      <c r="C150" s="56"/>
      <c r="D150" s="57"/>
      <c r="E150" s="57"/>
      <c r="F150" s="57"/>
      <c r="G150" s="57"/>
      <c r="H150" s="58"/>
      <c r="I150" s="58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0"/>
      <c r="U150" s="50"/>
      <c r="V150" s="50"/>
      <c r="W150" s="50"/>
      <c r="X150" s="50"/>
      <c r="Y150" s="50"/>
      <c r="Z150" s="50"/>
      <c r="AA150" s="59" t="b">
        <v>0</v>
      </c>
      <c r="AB150" s="50"/>
      <c r="AC150" s="50"/>
      <c r="AD150" s="50"/>
      <c r="AE150" s="58"/>
      <c r="AF150" s="58"/>
      <c r="AG150" s="50"/>
    </row>
    <row r="151">
      <c r="A151" s="57"/>
      <c r="B151" s="56"/>
      <c r="C151" s="56"/>
      <c r="D151" s="57"/>
      <c r="E151" s="57"/>
      <c r="F151" s="57"/>
      <c r="G151" s="57"/>
      <c r="H151" s="58"/>
      <c r="I151" s="58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0"/>
      <c r="U151" s="50"/>
      <c r="V151" s="50"/>
      <c r="W151" s="50"/>
      <c r="X151" s="50"/>
      <c r="Y151" s="50"/>
      <c r="Z151" s="50"/>
      <c r="AA151" s="59" t="b">
        <v>0</v>
      </c>
      <c r="AB151" s="50"/>
      <c r="AC151" s="50"/>
      <c r="AD151" s="50"/>
      <c r="AE151" s="58"/>
      <c r="AF151" s="58"/>
      <c r="AG151" s="50"/>
    </row>
    <row r="152">
      <c r="A152" s="57"/>
      <c r="B152" s="56"/>
      <c r="C152" s="56"/>
      <c r="D152" s="57"/>
      <c r="E152" s="57"/>
      <c r="F152" s="57"/>
      <c r="G152" s="57"/>
      <c r="H152" s="58"/>
      <c r="I152" s="58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0"/>
      <c r="U152" s="50"/>
      <c r="V152" s="50"/>
      <c r="W152" s="50"/>
      <c r="X152" s="50"/>
      <c r="Y152" s="50"/>
      <c r="Z152" s="50"/>
      <c r="AA152" s="59" t="b">
        <v>0</v>
      </c>
      <c r="AB152" s="50"/>
      <c r="AC152" s="50"/>
      <c r="AD152" s="50"/>
      <c r="AE152" s="58"/>
      <c r="AF152" s="58"/>
      <c r="AG152" s="50"/>
    </row>
    <row r="153">
      <c r="A153" s="57"/>
      <c r="B153" s="56"/>
      <c r="C153" s="56"/>
      <c r="D153" s="57"/>
      <c r="E153" s="57"/>
      <c r="F153" s="57"/>
      <c r="G153" s="57"/>
      <c r="H153" s="58"/>
      <c r="I153" s="58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0"/>
      <c r="U153" s="50"/>
      <c r="V153" s="50"/>
      <c r="W153" s="50"/>
      <c r="X153" s="50"/>
      <c r="Y153" s="50"/>
      <c r="Z153" s="50"/>
      <c r="AA153" s="59" t="b">
        <v>0</v>
      </c>
      <c r="AB153" s="50"/>
      <c r="AC153" s="50"/>
      <c r="AD153" s="50"/>
      <c r="AE153" s="58"/>
      <c r="AF153" s="58"/>
      <c r="AG153" s="50"/>
    </row>
    <row r="154">
      <c r="A154" s="57"/>
      <c r="B154" s="56"/>
      <c r="C154" s="56"/>
      <c r="D154" s="57"/>
      <c r="E154" s="57"/>
      <c r="F154" s="57"/>
      <c r="G154" s="57"/>
      <c r="H154" s="58"/>
      <c r="I154" s="58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0"/>
      <c r="U154" s="50"/>
      <c r="V154" s="50"/>
      <c r="W154" s="50"/>
      <c r="X154" s="50"/>
      <c r="Y154" s="50"/>
      <c r="Z154" s="50"/>
      <c r="AA154" s="59" t="b">
        <v>0</v>
      </c>
      <c r="AB154" s="50"/>
      <c r="AC154" s="50"/>
      <c r="AD154" s="50"/>
      <c r="AE154" s="58"/>
      <c r="AF154" s="58"/>
      <c r="AG154" s="50"/>
    </row>
    <row r="155">
      <c r="A155" s="57"/>
      <c r="B155" s="56"/>
      <c r="C155" s="56"/>
      <c r="D155" s="57"/>
      <c r="E155" s="57"/>
      <c r="F155" s="57"/>
      <c r="G155" s="57"/>
      <c r="H155" s="58"/>
      <c r="I155" s="58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0"/>
      <c r="U155" s="50"/>
      <c r="V155" s="50"/>
      <c r="W155" s="50"/>
      <c r="X155" s="50"/>
      <c r="Y155" s="50"/>
      <c r="Z155" s="50"/>
      <c r="AA155" s="59" t="b">
        <v>0</v>
      </c>
      <c r="AB155" s="50"/>
      <c r="AC155" s="50"/>
      <c r="AD155" s="50"/>
      <c r="AE155" s="58"/>
      <c r="AF155" s="58"/>
      <c r="AG155" s="50"/>
    </row>
    <row r="156">
      <c r="A156" s="57"/>
      <c r="B156" s="56"/>
      <c r="C156" s="56"/>
      <c r="D156" s="57"/>
      <c r="E156" s="57"/>
      <c r="F156" s="57"/>
      <c r="G156" s="57"/>
      <c r="H156" s="58"/>
      <c r="I156" s="58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0"/>
      <c r="U156" s="50"/>
      <c r="V156" s="50"/>
      <c r="W156" s="50"/>
      <c r="X156" s="50"/>
      <c r="Y156" s="50"/>
      <c r="Z156" s="50"/>
      <c r="AA156" s="59" t="b">
        <v>0</v>
      </c>
      <c r="AB156" s="50"/>
      <c r="AC156" s="50"/>
      <c r="AD156" s="50"/>
      <c r="AE156" s="58"/>
      <c r="AF156" s="58"/>
      <c r="AG156" s="50"/>
    </row>
    <row r="157">
      <c r="A157" s="57"/>
      <c r="B157" s="56"/>
      <c r="C157" s="56"/>
      <c r="D157" s="57"/>
      <c r="E157" s="57"/>
      <c r="F157" s="57"/>
      <c r="G157" s="57"/>
      <c r="H157" s="58"/>
      <c r="I157" s="58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0"/>
      <c r="U157" s="50"/>
      <c r="V157" s="50"/>
      <c r="W157" s="50"/>
      <c r="X157" s="50"/>
      <c r="Y157" s="50"/>
      <c r="Z157" s="50"/>
      <c r="AA157" s="59" t="b">
        <v>0</v>
      </c>
      <c r="AB157" s="50"/>
      <c r="AC157" s="50"/>
      <c r="AD157" s="50"/>
      <c r="AE157" s="58"/>
      <c r="AF157" s="58"/>
      <c r="AG157" s="50"/>
    </row>
    <row r="158">
      <c r="A158" s="57"/>
      <c r="B158" s="56"/>
      <c r="C158" s="56"/>
      <c r="D158" s="57"/>
      <c r="E158" s="57"/>
      <c r="F158" s="57"/>
      <c r="G158" s="57"/>
      <c r="H158" s="58"/>
      <c r="I158" s="58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0"/>
      <c r="U158" s="50"/>
      <c r="V158" s="50"/>
      <c r="W158" s="50"/>
      <c r="X158" s="50"/>
      <c r="Y158" s="50"/>
      <c r="Z158" s="50"/>
      <c r="AA158" s="59" t="b">
        <v>0</v>
      </c>
      <c r="AB158" s="50"/>
      <c r="AC158" s="50"/>
      <c r="AD158" s="50"/>
      <c r="AE158" s="58"/>
      <c r="AF158" s="58"/>
      <c r="AG158" s="50"/>
    </row>
    <row r="159">
      <c r="A159" s="57"/>
      <c r="B159" s="56"/>
      <c r="C159" s="56"/>
      <c r="D159" s="57"/>
      <c r="E159" s="57"/>
      <c r="F159" s="57"/>
      <c r="G159" s="57"/>
      <c r="H159" s="58"/>
      <c r="I159" s="58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0"/>
      <c r="U159" s="50"/>
      <c r="V159" s="50"/>
      <c r="W159" s="50"/>
      <c r="X159" s="50"/>
      <c r="Y159" s="50"/>
      <c r="Z159" s="50"/>
      <c r="AA159" s="59" t="b">
        <v>0</v>
      </c>
      <c r="AB159" s="50"/>
      <c r="AC159" s="50"/>
      <c r="AD159" s="50"/>
      <c r="AE159" s="58"/>
      <c r="AF159" s="58"/>
      <c r="AG159" s="50"/>
    </row>
    <row r="160">
      <c r="A160" s="57"/>
      <c r="B160" s="56"/>
      <c r="C160" s="56"/>
      <c r="D160" s="57"/>
      <c r="E160" s="57"/>
      <c r="F160" s="57"/>
      <c r="G160" s="57"/>
      <c r="H160" s="58"/>
      <c r="I160" s="58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0"/>
      <c r="U160" s="50"/>
      <c r="V160" s="50"/>
      <c r="W160" s="50"/>
      <c r="X160" s="50"/>
      <c r="Y160" s="50"/>
      <c r="Z160" s="50"/>
      <c r="AA160" s="59" t="b">
        <v>0</v>
      </c>
      <c r="AB160" s="50"/>
      <c r="AC160" s="50"/>
      <c r="AD160" s="50"/>
      <c r="AE160" s="58"/>
      <c r="AF160" s="58"/>
      <c r="AG160" s="50"/>
    </row>
    <row r="161">
      <c r="A161" s="57"/>
      <c r="B161" s="56"/>
      <c r="C161" s="56"/>
      <c r="D161" s="57"/>
      <c r="E161" s="57"/>
      <c r="F161" s="57"/>
      <c r="G161" s="57"/>
      <c r="H161" s="58"/>
      <c r="I161" s="58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0"/>
      <c r="U161" s="50"/>
      <c r="V161" s="50"/>
      <c r="W161" s="50"/>
      <c r="X161" s="50"/>
      <c r="Y161" s="50"/>
      <c r="Z161" s="50"/>
      <c r="AA161" s="59" t="b">
        <v>0</v>
      </c>
      <c r="AB161" s="50"/>
      <c r="AC161" s="50"/>
      <c r="AD161" s="50"/>
      <c r="AE161" s="58"/>
      <c r="AF161" s="58"/>
      <c r="AG161" s="50"/>
    </row>
    <row r="162">
      <c r="A162" s="57"/>
      <c r="B162" s="56"/>
      <c r="C162" s="56"/>
      <c r="D162" s="57"/>
      <c r="E162" s="57"/>
      <c r="F162" s="57"/>
      <c r="G162" s="57"/>
      <c r="H162" s="58"/>
      <c r="I162" s="58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0"/>
      <c r="U162" s="50"/>
      <c r="V162" s="50"/>
      <c r="W162" s="50"/>
      <c r="X162" s="50"/>
      <c r="Y162" s="50"/>
      <c r="Z162" s="50"/>
      <c r="AA162" s="59" t="b">
        <v>0</v>
      </c>
      <c r="AB162" s="50"/>
      <c r="AC162" s="50"/>
      <c r="AD162" s="50"/>
      <c r="AE162" s="58"/>
      <c r="AF162" s="58"/>
      <c r="AG162" s="50"/>
    </row>
    <row r="163">
      <c r="A163" s="57"/>
      <c r="B163" s="56"/>
      <c r="C163" s="56"/>
      <c r="D163" s="57"/>
      <c r="E163" s="57"/>
      <c r="F163" s="57"/>
      <c r="G163" s="57"/>
      <c r="H163" s="58"/>
      <c r="I163" s="58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0"/>
      <c r="U163" s="50"/>
      <c r="V163" s="50"/>
      <c r="W163" s="50"/>
      <c r="X163" s="50"/>
      <c r="Y163" s="50"/>
      <c r="Z163" s="50"/>
      <c r="AA163" s="59" t="b">
        <v>0</v>
      </c>
      <c r="AB163" s="50"/>
      <c r="AC163" s="50"/>
      <c r="AD163" s="50"/>
      <c r="AE163" s="58"/>
      <c r="AF163" s="58"/>
      <c r="AG163" s="50"/>
    </row>
    <row r="164">
      <c r="A164" s="57"/>
      <c r="B164" s="56"/>
      <c r="C164" s="56"/>
      <c r="D164" s="57"/>
      <c r="E164" s="57"/>
      <c r="F164" s="57"/>
      <c r="G164" s="57"/>
      <c r="H164" s="58"/>
      <c r="I164" s="58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0"/>
      <c r="U164" s="50"/>
      <c r="V164" s="50"/>
      <c r="W164" s="50"/>
      <c r="X164" s="50"/>
      <c r="Y164" s="50"/>
      <c r="Z164" s="50"/>
      <c r="AA164" s="59" t="b">
        <v>0</v>
      </c>
      <c r="AB164" s="50"/>
      <c r="AC164" s="50"/>
      <c r="AD164" s="50"/>
      <c r="AE164" s="58"/>
      <c r="AF164" s="58"/>
      <c r="AG164" s="50"/>
    </row>
    <row r="165">
      <c r="A165" s="57"/>
      <c r="B165" s="56"/>
      <c r="C165" s="56"/>
      <c r="D165" s="57"/>
      <c r="E165" s="57"/>
      <c r="F165" s="57"/>
      <c r="G165" s="57"/>
      <c r="H165" s="58"/>
      <c r="I165" s="58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0"/>
      <c r="U165" s="50"/>
      <c r="V165" s="50"/>
      <c r="W165" s="50"/>
      <c r="X165" s="50"/>
      <c r="Y165" s="50"/>
      <c r="Z165" s="50"/>
      <c r="AA165" s="59" t="b">
        <v>0</v>
      </c>
      <c r="AB165" s="50"/>
      <c r="AC165" s="50"/>
      <c r="AD165" s="50"/>
      <c r="AE165" s="58"/>
      <c r="AF165" s="58"/>
      <c r="AG165" s="50"/>
    </row>
    <row r="166">
      <c r="A166" s="57"/>
      <c r="B166" s="56"/>
      <c r="C166" s="56"/>
      <c r="D166" s="57"/>
      <c r="E166" s="57"/>
      <c r="F166" s="57"/>
      <c r="G166" s="57"/>
      <c r="H166" s="58"/>
      <c r="I166" s="58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0"/>
      <c r="U166" s="50"/>
      <c r="V166" s="50"/>
      <c r="W166" s="50"/>
      <c r="X166" s="50"/>
      <c r="Y166" s="50"/>
      <c r="Z166" s="50"/>
      <c r="AA166" s="59" t="b">
        <v>0</v>
      </c>
      <c r="AB166" s="50"/>
      <c r="AC166" s="50"/>
      <c r="AD166" s="50"/>
      <c r="AE166" s="58"/>
      <c r="AF166" s="58"/>
      <c r="AG166" s="50"/>
    </row>
    <row r="167">
      <c r="A167" s="57"/>
      <c r="B167" s="56"/>
      <c r="C167" s="56"/>
      <c r="D167" s="57"/>
      <c r="E167" s="57"/>
      <c r="F167" s="57"/>
      <c r="G167" s="57"/>
      <c r="H167" s="58"/>
      <c r="I167" s="58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0"/>
      <c r="U167" s="50"/>
      <c r="V167" s="50"/>
      <c r="W167" s="50"/>
      <c r="X167" s="50"/>
      <c r="Y167" s="50"/>
      <c r="Z167" s="50"/>
      <c r="AA167" s="59" t="b">
        <v>0</v>
      </c>
      <c r="AB167" s="50"/>
      <c r="AC167" s="50"/>
      <c r="AD167" s="50"/>
      <c r="AE167" s="58"/>
      <c r="AF167" s="58"/>
      <c r="AG167" s="50"/>
    </row>
    <row r="168">
      <c r="A168" s="57"/>
      <c r="B168" s="56"/>
      <c r="C168" s="56"/>
      <c r="D168" s="57"/>
      <c r="E168" s="57"/>
      <c r="F168" s="57"/>
      <c r="G168" s="57"/>
      <c r="H168" s="58"/>
      <c r="I168" s="58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0"/>
      <c r="U168" s="50"/>
      <c r="V168" s="50"/>
      <c r="W168" s="50"/>
      <c r="X168" s="50"/>
      <c r="Y168" s="50"/>
      <c r="Z168" s="50"/>
      <c r="AA168" s="59" t="b">
        <v>0</v>
      </c>
      <c r="AB168" s="50"/>
      <c r="AC168" s="50"/>
      <c r="AD168" s="50"/>
      <c r="AE168" s="58"/>
      <c r="AF168" s="58"/>
      <c r="AG168" s="50"/>
    </row>
    <row r="169">
      <c r="A169" s="57"/>
      <c r="B169" s="56"/>
      <c r="C169" s="56"/>
      <c r="D169" s="57"/>
      <c r="E169" s="57"/>
      <c r="F169" s="57"/>
      <c r="G169" s="57"/>
      <c r="H169" s="58"/>
      <c r="I169" s="58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0"/>
      <c r="U169" s="50"/>
      <c r="V169" s="50"/>
      <c r="W169" s="50"/>
      <c r="X169" s="50"/>
      <c r="Y169" s="50"/>
      <c r="Z169" s="50"/>
      <c r="AA169" s="59" t="b">
        <v>0</v>
      </c>
      <c r="AB169" s="50"/>
      <c r="AC169" s="50"/>
      <c r="AD169" s="50"/>
      <c r="AE169" s="58"/>
      <c r="AF169" s="58"/>
      <c r="AG169" s="50"/>
    </row>
    <row r="170">
      <c r="A170" s="57"/>
      <c r="B170" s="56"/>
      <c r="C170" s="56"/>
      <c r="D170" s="57"/>
      <c r="E170" s="57"/>
      <c r="F170" s="57"/>
      <c r="G170" s="57"/>
      <c r="H170" s="58"/>
      <c r="I170" s="58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0"/>
      <c r="U170" s="50"/>
      <c r="V170" s="50"/>
      <c r="W170" s="50"/>
      <c r="X170" s="50"/>
      <c r="Y170" s="50"/>
      <c r="Z170" s="50"/>
      <c r="AA170" s="59" t="b">
        <v>0</v>
      </c>
      <c r="AB170" s="50"/>
      <c r="AC170" s="50"/>
      <c r="AD170" s="50"/>
      <c r="AE170" s="58"/>
      <c r="AF170" s="58"/>
      <c r="AG170" s="50"/>
    </row>
    <row r="171">
      <c r="A171" s="57"/>
      <c r="B171" s="56"/>
      <c r="C171" s="56"/>
      <c r="D171" s="57"/>
      <c r="E171" s="57"/>
      <c r="F171" s="57"/>
      <c r="G171" s="57"/>
      <c r="H171" s="58"/>
      <c r="I171" s="58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0"/>
      <c r="U171" s="50"/>
      <c r="V171" s="50"/>
      <c r="W171" s="50"/>
      <c r="X171" s="50"/>
      <c r="Y171" s="50"/>
      <c r="Z171" s="50"/>
      <c r="AA171" s="59" t="b">
        <v>0</v>
      </c>
      <c r="AB171" s="50"/>
      <c r="AC171" s="50"/>
      <c r="AD171" s="50"/>
      <c r="AE171" s="58"/>
      <c r="AF171" s="58"/>
      <c r="AG171" s="50"/>
    </row>
    <row r="172">
      <c r="A172" s="57"/>
      <c r="B172" s="56"/>
      <c r="C172" s="56"/>
      <c r="D172" s="57"/>
      <c r="E172" s="57"/>
      <c r="F172" s="57"/>
      <c r="G172" s="57"/>
      <c r="H172" s="58"/>
      <c r="I172" s="58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0"/>
      <c r="U172" s="50"/>
      <c r="V172" s="50"/>
      <c r="W172" s="50"/>
      <c r="X172" s="50"/>
      <c r="Y172" s="50"/>
      <c r="Z172" s="50"/>
      <c r="AA172" s="59" t="b">
        <v>0</v>
      </c>
      <c r="AB172" s="50"/>
      <c r="AC172" s="50"/>
      <c r="AD172" s="50"/>
      <c r="AE172" s="58"/>
      <c r="AF172" s="58"/>
      <c r="AG172" s="50"/>
    </row>
    <row r="173">
      <c r="A173" s="57"/>
      <c r="B173" s="56"/>
      <c r="C173" s="56"/>
      <c r="D173" s="57"/>
      <c r="E173" s="57"/>
      <c r="F173" s="57"/>
      <c r="G173" s="57"/>
      <c r="H173" s="58"/>
      <c r="I173" s="58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0"/>
      <c r="U173" s="50"/>
      <c r="V173" s="50"/>
      <c r="W173" s="50"/>
      <c r="X173" s="50"/>
      <c r="Y173" s="50"/>
      <c r="Z173" s="50"/>
      <c r="AA173" s="59" t="b">
        <v>0</v>
      </c>
      <c r="AB173" s="50"/>
      <c r="AC173" s="50"/>
      <c r="AD173" s="50"/>
      <c r="AE173" s="58"/>
      <c r="AF173" s="58"/>
      <c r="AG173" s="50"/>
    </row>
    <row r="174">
      <c r="A174" s="57"/>
      <c r="B174" s="56"/>
      <c r="C174" s="56"/>
      <c r="D174" s="57"/>
      <c r="E174" s="57"/>
      <c r="F174" s="57"/>
      <c r="G174" s="57"/>
      <c r="H174" s="58"/>
      <c r="I174" s="58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0"/>
      <c r="U174" s="50"/>
      <c r="V174" s="50"/>
      <c r="W174" s="50"/>
      <c r="X174" s="50"/>
      <c r="Y174" s="50"/>
      <c r="Z174" s="50"/>
      <c r="AA174" s="59" t="b">
        <v>0</v>
      </c>
      <c r="AB174" s="50"/>
      <c r="AC174" s="50"/>
      <c r="AD174" s="50"/>
      <c r="AE174" s="58"/>
      <c r="AF174" s="58"/>
      <c r="AG174" s="50"/>
    </row>
    <row r="175">
      <c r="A175" s="57"/>
      <c r="B175" s="56"/>
      <c r="C175" s="56"/>
      <c r="D175" s="57"/>
      <c r="E175" s="57"/>
      <c r="F175" s="57"/>
      <c r="G175" s="57"/>
      <c r="H175" s="58"/>
      <c r="I175" s="58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0"/>
      <c r="U175" s="50"/>
      <c r="V175" s="50"/>
      <c r="W175" s="50"/>
      <c r="X175" s="50"/>
      <c r="Y175" s="50"/>
      <c r="Z175" s="50"/>
      <c r="AA175" s="59" t="b">
        <v>0</v>
      </c>
      <c r="AB175" s="50"/>
      <c r="AC175" s="50"/>
      <c r="AD175" s="50"/>
      <c r="AE175" s="58"/>
      <c r="AF175" s="58"/>
      <c r="AG175" s="50"/>
    </row>
    <row r="176">
      <c r="A176" s="57"/>
      <c r="B176" s="56"/>
      <c r="C176" s="56"/>
      <c r="D176" s="57"/>
      <c r="E176" s="57"/>
      <c r="F176" s="57"/>
      <c r="G176" s="57"/>
      <c r="H176" s="58"/>
      <c r="I176" s="58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0"/>
      <c r="U176" s="50"/>
      <c r="V176" s="50"/>
      <c r="W176" s="50"/>
      <c r="X176" s="50"/>
      <c r="Y176" s="50"/>
      <c r="Z176" s="50"/>
      <c r="AA176" s="59" t="b">
        <v>0</v>
      </c>
      <c r="AB176" s="50"/>
      <c r="AC176" s="50"/>
      <c r="AD176" s="50"/>
      <c r="AE176" s="58"/>
      <c r="AF176" s="58"/>
      <c r="AG176" s="50"/>
    </row>
    <row r="177">
      <c r="A177" s="57"/>
      <c r="B177" s="56"/>
      <c r="C177" s="56"/>
      <c r="D177" s="57"/>
      <c r="E177" s="57"/>
      <c r="F177" s="57"/>
      <c r="G177" s="57"/>
      <c r="H177" s="58"/>
      <c r="I177" s="58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0"/>
      <c r="U177" s="50"/>
      <c r="V177" s="50"/>
      <c r="W177" s="50"/>
      <c r="X177" s="50"/>
      <c r="Y177" s="50"/>
      <c r="Z177" s="50"/>
      <c r="AA177" s="59" t="b">
        <v>0</v>
      </c>
      <c r="AB177" s="50"/>
      <c r="AC177" s="50"/>
      <c r="AD177" s="50"/>
      <c r="AE177" s="58"/>
      <c r="AF177" s="58"/>
      <c r="AG177" s="50"/>
    </row>
    <row r="178">
      <c r="A178" s="57"/>
      <c r="B178" s="56"/>
      <c r="C178" s="56"/>
      <c r="D178" s="57"/>
      <c r="E178" s="57"/>
      <c r="F178" s="57"/>
      <c r="G178" s="57"/>
      <c r="H178" s="58"/>
      <c r="I178" s="58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0"/>
      <c r="U178" s="50"/>
      <c r="V178" s="50"/>
      <c r="W178" s="50"/>
      <c r="X178" s="50"/>
      <c r="Y178" s="50"/>
      <c r="Z178" s="50"/>
      <c r="AA178" s="59" t="b">
        <v>0</v>
      </c>
      <c r="AB178" s="50"/>
      <c r="AC178" s="50"/>
      <c r="AD178" s="50"/>
      <c r="AE178" s="58"/>
      <c r="AF178" s="58"/>
      <c r="AG178" s="50"/>
    </row>
    <row r="179">
      <c r="A179" s="57"/>
      <c r="B179" s="56"/>
      <c r="C179" s="56"/>
      <c r="D179" s="57"/>
      <c r="E179" s="57"/>
      <c r="F179" s="57"/>
      <c r="G179" s="57"/>
      <c r="H179" s="58"/>
      <c r="I179" s="58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0"/>
      <c r="U179" s="50"/>
      <c r="V179" s="50"/>
      <c r="W179" s="50"/>
      <c r="X179" s="50"/>
      <c r="Y179" s="50"/>
      <c r="Z179" s="50"/>
      <c r="AA179" s="59" t="b">
        <v>0</v>
      </c>
      <c r="AB179" s="50"/>
      <c r="AC179" s="50"/>
      <c r="AD179" s="50"/>
      <c r="AE179" s="58"/>
      <c r="AF179" s="58"/>
      <c r="AG179" s="50"/>
    </row>
    <row r="180">
      <c r="A180" s="57"/>
      <c r="B180" s="56"/>
      <c r="C180" s="56"/>
      <c r="D180" s="57"/>
      <c r="E180" s="57"/>
      <c r="F180" s="57"/>
      <c r="G180" s="57"/>
      <c r="H180" s="58"/>
      <c r="I180" s="58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0"/>
      <c r="U180" s="50"/>
      <c r="V180" s="50"/>
      <c r="W180" s="50"/>
      <c r="X180" s="50"/>
      <c r="Y180" s="50"/>
      <c r="Z180" s="50"/>
      <c r="AA180" s="59" t="b">
        <v>0</v>
      </c>
      <c r="AB180" s="50"/>
      <c r="AC180" s="50"/>
      <c r="AD180" s="50"/>
      <c r="AE180" s="58"/>
      <c r="AF180" s="58"/>
      <c r="AG180" s="50"/>
    </row>
    <row r="181">
      <c r="A181" s="57"/>
      <c r="B181" s="56"/>
      <c r="C181" s="56"/>
      <c r="D181" s="57"/>
      <c r="E181" s="57"/>
      <c r="F181" s="57"/>
      <c r="G181" s="57"/>
      <c r="H181" s="58"/>
      <c r="I181" s="58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0"/>
      <c r="U181" s="50"/>
      <c r="V181" s="50"/>
      <c r="W181" s="50"/>
      <c r="X181" s="50"/>
      <c r="Y181" s="50"/>
      <c r="Z181" s="50"/>
      <c r="AA181" s="59" t="b">
        <v>0</v>
      </c>
      <c r="AB181" s="50"/>
      <c r="AC181" s="50"/>
      <c r="AD181" s="50"/>
      <c r="AE181" s="58"/>
      <c r="AF181" s="58"/>
      <c r="AG181" s="50"/>
    </row>
    <row r="182">
      <c r="A182" s="57"/>
      <c r="B182" s="56"/>
      <c r="C182" s="56"/>
      <c r="D182" s="57"/>
      <c r="E182" s="57"/>
      <c r="F182" s="57"/>
      <c r="G182" s="57"/>
      <c r="H182" s="58"/>
      <c r="I182" s="58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0"/>
      <c r="U182" s="50"/>
      <c r="V182" s="50"/>
      <c r="W182" s="50"/>
      <c r="X182" s="50"/>
      <c r="Y182" s="50"/>
      <c r="Z182" s="50"/>
      <c r="AA182" s="59" t="b">
        <v>0</v>
      </c>
      <c r="AB182" s="50"/>
      <c r="AC182" s="50"/>
      <c r="AD182" s="50"/>
      <c r="AE182" s="58"/>
      <c r="AF182" s="58"/>
      <c r="AG182" s="50"/>
    </row>
    <row r="183">
      <c r="A183" s="57"/>
      <c r="B183" s="56"/>
      <c r="C183" s="56"/>
      <c r="D183" s="57"/>
      <c r="E183" s="57"/>
      <c r="F183" s="57"/>
      <c r="G183" s="57"/>
      <c r="H183" s="58"/>
      <c r="I183" s="58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0"/>
      <c r="U183" s="50"/>
      <c r="V183" s="50"/>
      <c r="W183" s="50"/>
      <c r="X183" s="50"/>
      <c r="Y183" s="50"/>
      <c r="Z183" s="50"/>
      <c r="AA183" s="59" t="b">
        <v>0</v>
      </c>
      <c r="AB183" s="50"/>
      <c r="AC183" s="50"/>
      <c r="AD183" s="50"/>
      <c r="AE183" s="58"/>
      <c r="AF183" s="58"/>
      <c r="AG183" s="50"/>
    </row>
    <row r="184">
      <c r="A184" s="57"/>
      <c r="B184" s="56"/>
      <c r="C184" s="56"/>
      <c r="D184" s="57"/>
      <c r="E184" s="57"/>
      <c r="F184" s="57"/>
      <c r="G184" s="57"/>
      <c r="H184" s="58"/>
      <c r="I184" s="58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0"/>
      <c r="U184" s="50"/>
      <c r="V184" s="50"/>
      <c r="W184" s="50"/>
      <c r="X184" s="50"/>
      <c r="Y184" s="50"/>
      <c r="Z184" s="50"/>
      <c r="AA184" s="59" t="b">
        <v>0</v>
      </c>
      <c r="AB184" s="50"/>
      <c r="AC184" s="50"/>
      <c r="AD184" s="50"/>
      <c r="AE184" s="58"/>
      <c r="AF184" s="58"/>
      <c r="AG184" s="50"/>
    </row>
    <row r="185">
      <c r="A185" s="57"/>
      <c r="B185" s="56"/>
      <c r="C185" s="56"/>
      <c r="D185" s="57"/>
      <c r="E185" s="57"/>
      <c r="F185" s="57"/>
      <c r="G185" s="57"/>
      <c r="H185" s="58"/>
      <c r="I185" s="58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0"/>
      <c r="U185" s="50"/>
      <c r="V185" s="50"/>
      <c r="W185" s="50"/>
      <c r="X185" s="50"/>
      <c r="Y185" s="50"/>
      <c r="Z185" s="50"/>
      <c r="AA185" s="59" t="b">
        <v>0</v>
      </c>
      <c r="AB185" s="50"/>
      <c r="AC185" s="50"/>
      <c r="AD185" s="50"/>
      <c r="AE185" s="58"/>
      <c r="AF185" s="58"/>
      <c r="AG185" s="50"/>
    </row>
    <row r="186">
      <c r="A186" s="57"/>
      <c r="B186" s="56"/>
      <c r="C186" s="56"/>
      <c r="D186" s="57"/>
      <c r="E186" s="57"/>
      <c r="F186" s="57"/>
      <c r="G186" s="57"/>
      <c r="H186" s="58"/>
      <c r="I186" s="58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0"/>
      <c r="U186" s="50"/>
      <c r="V186" s="50"/>
      <c r="W186" s="50"/>
      <c r="X186" s="50"/>
      <c r="Y186" s="50"/>
      <c r="Z186" s="50"/>
      <c r="AA186" s="59" t="b">
        <v>0</v>
      </c>
      <c r="AB186" s="50"/>
      <c r="AC186" s="50"/>
      <c r="AD186" s="50"/>
      <c r="AE186" s="58"/>
      <c r="AF186" s="58"/>
      <c r="AG186" s="50"/>
    </row>
    <row r="187">
      <c r="A187" s="57"/>
      <c r="B187" s="56"/>
      <c r="C187" s="56"/>
      <c r="D187" s="57"/>
      <c r="E187" s="57"/>
      <c r="F187" s="57"/>
      <c r="G187" s="57"/>
      <c r="H187" s="58"/>
      <c r="I187" s="58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0"/>
      <c r="U187" s="50"/>
      <c r="V187" s="50"/>
      <c r="W187" s="50"/>
      <c r="X187" s="50"/>
      <c r="Y187" s="50"/>
      <c r="Z187" s="50"/>
      <c r="AA187" s="59" t="b">
        <v>0</v>
      </c>
      <c r="AB187" s="50"/>
      <c r="AC187" s="50"/>
      <c r="AD187" s="50"/>
      <c r="AE187" s="58"/>
      <c r="AF187" s="58"/>
      <c r="AG187" s="50"/>
    </row>
    <row r="188">
      <c r="A188" s="57"/>
      <c r="B188" s="56"/>
      <c r="C188" s="56"/>
      <c r="D188" s="57"/>
      <c r="E188" s="57"/>
      <c r="F188" s="57"/>
      <c r="G188" s="57"/>
      <c r="H188" s="58"/>
      <c r="I188" s="58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0"/>
      <c r="U188" s="50"/>
      <c r="V188" s="50"/>
      <c r="W188" s="50"/>
      <c r="X188" s="50"/>
      <c r="Y188" s="50"/>
      <c r="Z188" s="50"/>
      <c r="AA188" s="59" t="b">
        <v>0</v>
      </c>
      <c r="AB188" s="50"/>
      <c r="AC188" s="50"/>
      <c r="AD188" s="50"/>
      <c r="AE188" s="58"/>
      <c r="AF188" s="58"/>
      <c r="AG188" s="50"/>
    </row>
    <row r="189">
      <c r="A189" s="57"/>
      <c r="B189" s="56"/>
      <c r="C189" s="56"/>
      <c r="D189" s="57"/>
      <c r="E189" s="57"/>
      <c r="F189" s="57"/>
      <c r="G189" s="57"/>
      <c r="H189" s="58"/>
      <c r="I189" s="58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0"/>
      <c r="U189" s="50"/>
      <c r="V189" s="50"/>
      <c r="W189" s="50"/>
      <c r="X189" s="50"/>
      <c r="Y189" s="50"/>
      <c r="Z189" s="50"/>
      <c r="AA189" s="59" t="b">
        <v>0</v>
      </c>
      <c r="AB189" s="50"/>
      <c r="AC189" s="50"/>
      <c r="AD189" s="50"/>
      <c r="AE189" s="58"/>
      <c r="AF189" s="58"/>
      <c r="AG189" s="50"/>
    </row>
    <row r="190">
      <c r="A190" s="57"/>
      <c r="B190" s="56"/>
      <c r="C190" s="56"/>
      <c r="D190" s="57"/>
      <c r="E190" s="57"/>
      <c r="F190" s="57"/>
      <c r="G190" s="57"/>
      <c r="H190" s="58"/>
      <c r="I190" s="58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0"/>
      <c r="U190" s="50"/>
      <c r="V190" s="50"/>
      <c r="W190" s="50"/>
      <c r="X190" s="50"/>
      <c r="Y190" s="50"/>
      <c r="Z190" s="50"/>
      <c r="AA190" s="59" t="b">
        <v>0</v>
      </c>
      <c r="AB190" s="50"/>
      <c r="AC190" s="50"/>
      <c r="AD190" s="50"/>
      <c r="AE190" s="58"/>
      <c r="AF190" s="58"/>
      <c r="AG190" s="50"/>
    </row>
    <row r="191">
      <c r="A191" s="57"/>
      <c r="B191" s="56"/>
      <c r="C191" s="56"/>
      <c r="D191" s="57"/>
      <c r="E191" s="57"/>
      <c r="F191" s="57"/>
      <c r="G191" s="57"/>
      <c r="H191" s="58"/>
      <c r="I191" s="58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0"/>
      <c r="U191" s="50"/>
      <c r="V191" s="50"/>
      <c r="W191" s="50"/>
      <c r="X191" s="50"/>
      <c r="Y191" s="50"/>
      <c r="Z191" s="50"/>
      <c r="AA191" s="59" t="b">
        <v>0</v>
      </c>
      <c r="AB191" s="50"/>
      <c r="AC191" s="50"/>
      <c r="AD191" s="50"/>
      <c r="AE191" s="58"/>
      <c r="AF191" s="58"/>
      <c r="AG191" s="50"/>
    </row>
    <row r="192">
      <c r="A192" s="57"/>
      <c r="B192" s="56"/>
      <c r="C192" s="56"/>
      <c r="D192" s="57"/>
      <c r="E192" s="57"/>
      <c r="F192" s="57"/>
      <c r="G192" s="57"/>
      <c r="H192" s="58"/>
      <c r="I192" s="58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0"/>
      <c r="U192" s="50"/>
      <c r="V192" s="50"/>
      <c r="W192" s="50"/>
      <c r="X192" s="50"/>
      <c r="Y192" s="50"/>
      <c r="Z192" s="50"/>
      <c r="AA192" s="59" t="b">
        <v>0</v>
      </c>
      <c r="AB192" s="50"/>
      <c r="AC192" s="50"/>
      <c r="AD192" s="50"/>
      <c r="AE192" s="58"/>
      <c r="AF192" s="58"/>
      <c r="AG192" s="50"/>
    </row>
    <row r="193">
      <c r="A193" s="57"/>
      <c r="B193" s="56"/>
      <c r="C193" s="56"/>
      <c r="D193" s="57"/>
      <c r="E193" s="57"/>
      <c r="F193" s="57"/>
      <c r="G193" s="57"/>
      <c r="H193" s="58"/>
      <c r="I193" s="58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0"/>
      <c r="U193" s="50"/>
      <c r="V193" s="50"/>
      <c r="W193" s="50"/>
      <c r="X193" s="50"/>
      <c r="Y193" s="50"/>
      <c r="Z193" s="50"/>
      <c r="AA193" s="59" t="b">
        <v>0</v>
      </c>
      <c r="AB193" s="50"/>
      <c r="AC193" s="50"/>
      <c r="AD193" s="50"/>
      <c r="AE193" s="58"/>
      <c r="AF193" s="58"/>
      <c r="AG193" s="50"/>
    </row>
    <row r="194">
      <c r="A194" s="57"/>
      <c r="B194" s="56"/>
      <c r="C194" s="56"/>
      <c r="D194" s="57"/>
      <c r="E194" s="57"/>
      <c r="F194" s="57"/>
      <c r="G194" s="57"/>
      <c r="H194" s="58"/>
      <c r="I194" s="58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0"/>
      <c r="U194" s="50"/>
      <c r="V194" s="50"/>
      <c r="W194" s="50"/>
      <c r="X194" s="50"/>
      <c r="Y194" s="50"/>
      <c r="Z194" s="50"/>
      <c r="AA194" s="59" t="b">
        <v>0</v>
      </c>
      <c r="AB194" s="50"/>
      <c r="AC194" s="50"/>
      <c r="AD194" s="50"/>
      <c r="AE194" s="58"/>
      <c r="AF194" s="58"/>
      <c r="AG194" s="50"/>
    </row>
    <row r="195">
      <c r="A195" s="57"/>
      <c r="B195" s="56"/>
      <c r="C195" s="56"/>
      <c r="D195" s="57"/>
      <c r="E195" s="57"/>
      <c r="F195" s="57"/>
      <c r="G195" s="57"/>
      <c r="H195" s="58"/>
      <c r="I195" s="58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0"/>
      <c r="U195" s="50"/>
      <c r="V195" s="50"/>
      <c r="W195" s="50"/>
      <c r="X195" s="50"/>
      <c r="Y195" s="50"/>
      <c r="Z195" s="50"/>
      <c r="AA195" s="59" t="b">
        <v>0</v>
      </c>
      <c r="AB195" s="50"/>
      <c r="AC195" s="50"/>
      <c r="AD195" s="50"/>
      <c r="AE195" s="58"/>
      <c r="AF195" s="58"/>
      <c r="AG195" s="50"/>
    </row>
    <row r="196">
      <c r="A196" s="57"/>
      <c r="B196" s="56"/>
      <c r="C196" s="56"/>
      <c r="D196" s="57"/>
      <c r="E196" s="57"/>
      <c r="F196" s="57"/>
      <c r="G196" s="57"/>
      <c r="H196" s="58"/>
      <c r="I196" s="58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0"/>
      <c r="U196" s="50"/>
      <c r="V196" s="50"/>
      <c r="W196" s="50"/>
      <c r="X196" s="50"/>
      <c r="Y196" s="50"/>
      <c r="Z196" s="50"/>
      <c r="AA196" s="59" t="b">
        <v>0</v>
      </c>
      <c r="AB196" s="50"/>
      <c r="AC196" s="50"/>
      <c r="AD196" s="50"/>
      <c r="AE196" s="58"/>
      <c r="AF196" s="58"/>
      <c r="AG196" s="50"/>
    </row>
    <row r="197">
      <c r="A197" s="57"/>
      <c r="B197" s="56"/>
      <c r="C197" s="56"/>
      <c r="D197" s="57"/>
      <c r="E197" s="57"/>
      <c r="F197" s="57"/>
      <c r="G197" s="57"/>
      <c r="H197" s="58"/>
      <c r="I197" s="58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0"/>
      <c r="U197" s="50"/>
      <c r="V197" s="50"/>
      <c r="W197" s="50"/>
      <c r="X197" s="50"/>
      <c r="Y197" s="50"/>
      <c r="Z197" s="50"/>
      <c r="AA197" s="59" t="b">
        <v>0</v>
      </c>
      <c r="AB197" s="50"/>
      <c r="AC197" s="50"/>
      <c r="AD197" s="50"/>
      <c r="AE197" s="58"/>
      <c r="AF197" s="58"/>
      <c r="AG197" s="50"/>
    </row>
    <row r="198">
      <c r="A198" s="57"/>
      <c r="B198" s="56"/>
      <c r="C198" s="56"/>
      <c r="D198" s="57"/>
      <c r="E198" s="57"/>
      <c r="F198" s="57"/>
      <c r="G198" s="57"/>
      <c r="H198" s="58"/>
      <c r="I198" s="58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0"/>
      <c r="U198" s="50"/>
      <c r="V198" s="50"/>
      <c r="W198" s="50"/>
      <c r="X198" s="50"/>
      <c r="Y198" s="50"/>
      <c r="Z198" s="50"/>
      <c r="AA198" s="59" t="b">
        <v>0</v>
      </c>
      <c r="AB198" s="50"/>
      <c r="AC198" s="50"/>
      <c r="AD198" s="50"/>
      <c r="AE198" s="58"/>
      <c r="AF198" s="58"/>
      <c r="AG198" s="50"/>
    </row>
    <row r="199">
      <c r="A199" s="57"/>
      <c r="B199" s="56"/>
      <c r="C199" s="56"/>
      <c r="D199" s="57"/>
      <c r="E199" s="57"/>
      <c r="F199" s="57"/>
      <c r="G199" s="57"/>
      <c r="H199" s="58"/>
      <c r="I199" s="58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0"/>
      <c r="U199" s="50"/>
      <c r="V199" s="50"/>
      <c r="W199" s="50"/>
      <c r="X199" s="50"/>
      <c r="Y199" s="50"/>
      <c r="Z199" s="50"/>
      <c r="AA199" s="59" t="b">
        <v>0</v>
      </c>
      <c r="AB199" s="50"/>
      <c r="AC199" s="50"/>
      <c r="AD199" s="50"/>
      <c r="AE199" s="58"/>
      <c r="AF199" s="58"/>
      <c r="AG199" s="50"/>
    </row>
    <row r="200">
      <c r="A200" s="57"/>
      <c r="B200" s="56"/>
      <c r="C200" s="56"/>
      <c r="D200" s="57"/>
      <c r="E200" s="57"/>
      <c r="F200" s="57"/>
      <c r="G200" s="57"/>
      <c r="H200" s="58"/>
      <c r="I200" s="58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0"/>
      <c r="U200" s="50"/>
      <c r="V200" s="50"/>
      <c r="W200" s="50"/>
      <c r="X200" s="50"/>
      <c r="Y200" s="50"/>
      <c r="Z200" s="50"/>
      <c r="AA200" s="59" t="b">
        <v>0</v>
      </c>
      <c r="AB200" s="50"/>
      <c r="AC200" s="50"/>
      <c r="AD200" s="50"/>
      <c r="AE200" s="58"/>
      <c r="AF200" s="58"/>
      <c r="AG200" s="50"/>
    </row>
    <row r="201">
      <c r="A201" s="57"/>
      <c r="B201" s="56"/>
      <c r="C201" s="56"/>
      <c r="D201" s="57"/>
      <c r="E201" s="57"/>
      <c r="F201" s="57"/>
      <c r="G201" s="57"/>
      <c r="H201" s="58"/>
      <c r="I201" s="58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0"/>
      <c r="U201" s="50"/>
      <c r="V201" s="50"/>
      <c r="W201" s="50"/>
      <c r="X201" s="50"/>
      <c r="Y201" s="50"/>
      <c r="Z201" s="50"/>
      <c r="AA201" s="59" t="b">
        <v>0</v>
      </c>
      <c r="AB201" s="50"/>
      <c r="AC201" s="50"/>
      <c r="AD201" s="50"/>
      <c r="AE201" s="58"/>
      <c r="AF201" s="58"/>
      <c r="AG201" s="50"/>
    </row>
    <row r="202">
      <c r="A202" s="57"/>
      <c r="B202" s="56"/>
      <c r="C202" s="56"/>
      <c r="D202" s="57"/>
      <c r="E202" s="57"/>
      <c r="F202" s="57"/>
      <c r="G202" s="57"/>
      <c r="H202" s="58"/>
      <c r="I202" s="58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0"/>
      <c r="U202" s="50"/>
      <c r="V202" s="50"/>
      <c r="W202" s="50"/>
      <c r="X202" s="50"/>
      <c r="Y202" s="50"/>
      <c r="Z202" s="50"/>
      <c r="AA202" s="59" t="b">
        <v>0</v>
      </c>
      <c r="AB202" s="50"/>
      <c r="AC202" s="50"/>
      <c r="AD202" s="50"/>
      <c r="AE202" s="58"/>
      <c r="AF202" s="58"/>
      <c r="AG202" s="50"/>
    </row>
    <row r="203">
      <c r="A203" s="57"/>
      <c r="B203" s="56"/>
      <c r="C203" s="56"/>
      <c r="D203" s="57"/>
      <c r="E203" s="57"/>
      <c r="F203" s="57"/>
      <c r="G203" s="57"/>
      <c r="H203" s="58"/>
      <c r="I203" s="58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0"/>
      <c r="U203" s="50"/>
      <c r="V203" s="50"/>
      <c r="W203" s="50"/>
      <c r="X203" s="50"/>
      <c r="Y203" s="50"/>
      <c r="Z203" s="50"/>
      <c r="AA203" s="59" t="b">
        <v>0</v>
      </c>
      <c r="AB203" s="50"/>
      <c r="AC203" s="50"/>
      <c r="AD203" s="50"/>
      <c r="AE203" s="58"/>
      <c r="AF203" s="58"/>
      <c r="AG203" s="50"/>
    </row>
    <row r="204">
      <c r="A204" s="57"/>
      <c r="B204" s="56"/>
      <c r="C204" s="56"/>
      <c r="D204" s="57"/>
      <c r="E204" s="57"/>
      <c r="F204" s="57"/>
      <c r="G204" s="57"/>
      <c r="H204" s="58"/>
      <c r="I204" s="58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0"/>
      <c r="U204" s="50"/>
      <c r="V204" s="50"/>
      <c r="W204" s="50"/>
      <c r="X204" s="50"/>
      <c r="Y204" s="50"/>
      <c r="Z204" s="50"/>
      <c r="AA204" s="59" t="b">
        <v>0</v>
      </c>
      <c r="AB204" s="50"/>
      <c r="AC204" s="50"/>
      <c r="AD204" s="50"/>
      <c r="AE204" s="58"/>
      <c r="AF204" s="58"/>
      <c r="AG204" s="50"/>
    </row>
    <row r="205">
      <c r="A205" s="57"/>
      <c r="B205" s="56"/>
      <c r="C205" s="56"/>
      <c r="D205" s="57"/>
      <c r="E205" s="57"/>
      <c r="F205" s="57"/>
      <c r="G205" s="57"/>
      <c r="H205" s="58"/>
      <c r="I205" s="58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0"/>
      <c r="U205" s="50"/>
      <c r="V205" s="50"/>
      <c r="W205" s="50"/>
      <c r="X205" s="50"/>
      <c r="Y205" s="50"/>
      <c r="Z205" s="50"/>
      <c r="AA205" s="59" t="b">
        <v>0</v>
      </c>
      <c r="AB205" s="50"/>
      <c r="AC205" s="50"/>
      <c r="AD205" s="50"/>
      <c r="AE205" s="58"/>
      <c r="AF205" s="58"/>
      <c r="AG205" s="50"/>
    </row>
    <row r="206">
      <c r="A206" s="57"/>
      <c r="B206" s="56"/>
      <c r="C206" s="56"/>
      <c r="D206" s="57"/>
      <c r="E206" s="57"/>
      <c r="F206" s="57"/>
      <c r="G206" s="57"/>
      <c r="H206" s="58"/>
      <c r="I206" s="58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0"/>
      <c r="U206" s="50"/>
      <c r="V206" s="50"/>
      <c r="W206" s="50"/>
      <c r="X206" s="50"/>
      <c r="Y206" s="50"/>
      <c r="Z206" s="50"/>
      <c r="AA206" s="59" t="b">
        <v>0</v>
      </c>
      <c r="AB206" s="50"/>
      <c r="AC206" s="50"/>
      <c r="AD206" s="50"/>
      <c r="AE206" s="58"/>
      <c r="AF206" s="58"/>
      <c r="AG206" s="50"/>
    </row>
    <row r="207">
      <c r="A207" s="57"/>
      <c r="B207" s="56"/>
      <c r="C207" s="56"/>
      <c r="D207" s="57"/>
      <c r="E207" s="57"/>
      <c r="F207" s="57"/>
      <c r="G207" s="57"/>
      <c r="H207" s="58"/>
      <c r="I207" s="58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0"/>
      <c r="U207" s="50"/>
      <c r="V207" s="50"/>
      <c r="W207" s="50"/>
      <c r="X207" s="50"/>
      <c r="Y207" s="50"/>
      <c r="Z207" s="50"/>
      <c r="AA207" s="59" t="b">
        <v>0</v>
      </c>
      <c r="AB207" s="50"/>
      <c r="AC207" s="50"/>
      <c r="AD207" s="50"/>
      <c r="AE207" s="58"/>
      <c r="AF207" s="58"/>
      <c r="AG207" s="50"/>
    </row>
    <row r="208">
      <c r="A208" s="57"/>
      <c r="B208" s="56"/>
      <c r="C208" s="56"/>
      <c r="D208" s="57"/>
      <c r="E208" s="57"/>
      <c r="F208" s="57"/>
      <c r="G208" s="57"/>
      <c r="H208" s="58"/>
      <c r="I208" s="58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0"/>
      <c r="U208" s="50"/>
      <c r="V208" s="50"/>
      <c r="W208" s="50"/>
      <c r="X208" s="50"/>
      <c r="Y208" s="50"/>
      <c r="Z208" s="50"/>
      <c r="AA208" s="59" t="b">
        <v>0</v>
      </c>
      <c r="AB208" s="50"/>
      <c r="AC208" s="50"/>
      <c r="AD208" s="50"/>
      <c r="AE208" s="58"/>
      <c r="AF208" s="58"/>
      <c r="AG208" s="50"/>
    </row>
    <row r="209">
      <c r="A209" s="57"/>
      <c r="B209" s="56"/>
      <c r="C209" s="56"/>
      <c r="D209" s="57"/>
      <c r="E209" s="57"/>
      <c r="F209" s="57"/>
      <c r="G209" s="57"/>
      <c r="H209" s="58"/>
      <c r="I209" s="58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0"/>
      <c r="U209" s="50"/>
      <c r="V209" s="50"/>
      <c r="W209" s="50"/>
      <c r="X209" s="50"/>
      <c r="Y209" s="50"/>
      <c r="Z209" s="50"/>
      <c r="AA209" s="59" t="b">
        <v>0</v>
      </c>
      <c r="AB209" s="50"/>
      <c r="AC209" s="50"/>
      <c r="AD209" s="50"/>
      <c r="AE209" s="58"/>
      <c r="AF209" s="58"/>
      <c r="AG209" s="50"/>
    </row>
    <row r="210">
      <c r="A210" s="57"/>
      <c r="B210" s="56"/>
      <c r="C210" s="56"/>
      <c r="D210" s="57"/>
      <c r="E210" s="57"/>
      <c r="F210" s="57"/>
      <c r="G210" s="57"/>
      <c r="H210" s="58"/>
      <c r="I210" s="58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0"/>
      <c r="U210" s="50"/>
      <c r="V210" s="50"/>
      <c r="W210" s="50"/>
      <c r="X210" s="50"/>
      <c r="Y210" s="50"/>
      <c r="Z210" s="50"/>
      <c r="AA210" s="59" t="b">
        <v>0</v>
      </c>
      <c r="AB210" s="50"/>
      <c r="AC210" s="50"/>
      <c r="AD210" s="50"/>
      <c r="AE210" s="58"/>
      <c r="AF210" s="58"/>
      <c r="AG210" s="50"/>
    </row>
    <row r="211">
      <c r="A211" s="57"/>
      <c r="B211" s="56"/>
      <c r="C211" s="56"/>
      <c r="D211" s="57"/>
      <c r="E211" s="57"/>
      <c r="F211" s="57"/>
      <c r="G211" s="57"/>
      <c r="H211" s="58"/>
      <c r="I211" s="58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0"/>
      <c r="U211" s="50"/>
      <c r="V211" s="50"/>
      <c r="W211" s="50"/>
      <c r="X211" s="50"/>
      <c r="Y211" s="50"/>
      <c r="Z211" s="50"/>
      <c r="AA211" s="59" t="b">
        <v>0</v>
      </c>
      <c r="AB211" s="50"/>
      <c r="AC211" s="50"/>
      <c r="AD211" s="50"/>
      <c r="AE211" s="58"/>
      <c r="AF211" s="58"/>
      <c r="AG211" s="50"/>
    </row>
    <row r="212">
      <c r="A212" s="57"/>
      <c r="B212" s="56"/>
      <c r="C212" s="56"/>
      <c r="D212" s="57"/>
      <c r="E212" s="57"/>
      <c r="F212" s="57"/>
      <c r="G212" s="57"/>
      <c r="H212" s="58"/>
      <c r="I212" s="58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0"/>
      <c r="U212" s="50"/>
      <c r="V212" s="50"/>
      <c r="W212" s="50"/>
      <c r="X212" s="50"/>
      <c r="Y212" s="50"/>
      <c r="Z212" s="50"/>
      <c r="AA212" s="59" t="b">
        <v>0</v>
      </c>
      <c r="AB212" s="50"/>
      <c r="AC212" s="50"/>
      <c r="AD212" s="50"/>
      <c r="AE212" s="58"/>
      <c r="AF212" s="58"/>
      <c r="AG212" s="50"/>
    </row>
    <row r="213">
      <c r="A213" s="57"/>
      <c r="B213" s="56"/>
      <c r="C213" s="56"/>
      <c r="D213" s="57"/>
      <c r="E213" s="57"/>
      <c r="F213" s="57"/>
      <c r="G213" s="57"/>
      <c r="H213" s="58"/>
      <c r="I213" s="58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0"/>
      <c r="U213" s="50"/>
      <c r="V213" s="50"/>
      <c r="W213" s="50"/>
      <c r="X213" s="50"/>
      <c r="Y213" s="50"/>
      <c r="Z213" s="50"/>
      <c r="AA213" s="59" t="b">
        <v>0</v>
      </c>
      <c r="AB213" s="50"/>
      <c r="AC213" s="50"/>
      <c r="AD213" s="50"/>
      <c r="AE213" s="58"/>
      <c r="AF213" s="58"/>
      <c r="AG213" s="50"/>
    </row>
    <row r="214">
      <c r="A214" s="57"/>
      <c r="B214" s="56"/>
      <c r="C214" s="56"/>
      <c r="D214" s="57"/>
      <c r="E214" s="57"/>
      <c r="F214" s="57"/>
      <c r="G214" s="57"/>
      <c r="H214" s="58"/>
      <c r="I214" s="58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0"/>
      <c r="U214" s="50"/>
      <c r="V214" s="50"/>
      <c r="W214" s="50"/>
      <c r="X214" s="50"/>
      <c r="Y214" s="50"/>
      <c r="Z214" s="50"/>
      <c r="AA214" s="59" t="b">
        <v>0</v>
      </c>
      <c r="AB214" s="50"/>
      <c r="AC214" s="50"/>
      <c r="AD214" s="50"/>
      <c r="AE214" s="58"/>
      <c r="AF214" s="58"/>
      <c r="AG214" s="50"/>
    </row>
    <row r="215">
      <c r="A215" s="57"/>
      <c r="B215" s="56"/>
      <c r="C215" s="56"/>
      <c r="D215" s="57"/>
      <c r="E215" s="57"/>
      <c r="F215" s="57"/>
      <c r="G215" s="57"/>
      <c r="H215" s="58"/>
      <c r="I215" s="58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0"/>
      <c r="U215" s="50"/>
      <c r="V215" s="50"/>
      <c r="W215" s="50"/>
      <c r="X215" s="50"/>
      <c r="Y215" s="50"/>
      <c r="Z215" s="50"/>
      <c r="AA215" s="59" t="b">
        <v>0</v>
      </c>
      <c r="AB215" s="50"/>
      <c r="AC215" s="50"/>
      <c r="AD215" s="50"/>
      <c r="AE215" s="58"/>
      <c r="AF215" s="58"/>
      <c r="AG215" s="50"/>
    </row>
    <row r="216">
      <c r="A216" s="57"/>
      <c r="B216" s="56"/>
      <c r="C216" s="56"/>
      <c r="D216" s="57"/>
      <c r="E216" s="57"/>
      <c r="F216" s="57"/>
      <c r="G216" s="57"/>
      <c r="H216" s="58"/>
      <c r="I216" s="58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0"/>
      <c r="U216" s="50"/>
      <c r="V216" s="50"/>
      <c r="W216" s="50"/>
      <c r="X216" s="50"/>
      <c r="Y216" s="50"/>
      <c r="Z216" s="50"/>
      <c r="AA216" s="59" t="b">
        <v>0</v>
      </c>
      <c r="AB216" s="50"/>
      <c r="AC216" s="50"/>
      <c r="AD216" s="50"/>
      <c r="AE216" s="58"/>
      <c r="AF216" s="58"/>
      <c r="AG216" s="50"/>
    </row>
    <row r="217">
      <c r="A217" s="57"/>
      <c r="B217" s="56"/>
      <c r="C217" s="56"/>
      <c r="D217" s="57"/>
      <c r="E217" s="57"/>
      <c r="F217" s="57"/>
      <c r="G217" s="57"/>
      <c r="H217" s="58"/>
      <c r="I217" s="58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0"/>
      <c r="U217" s="50"/>
      <c r="V217" s="50"/>
      <c r="W217" s="50"/>
      <c r="X217" s="50"/>
      <c r="Y217" s="50"/>
      <c r="Z217" s="50"/>
      <c r="AA217" s="59" t="b">
        <v>0</v>
      </c>
      <c r="AB217" s="50"/>
      <c r="AC217" s="50"/>
      <c r="AD217" s="50"/>
      <c r="AE217" s="58"/>
      <c r="AF217" s="58"/>
      <c r="AG217" s="50"/>
    </row>
    <row r="218">
      <c r="A218" s="57"/>
      <c r="B218" s="56"/>
      <c r="C218" s="56"/>
      <c r="D218" s="57"/>
      <c r="E218" s="57"/>
      <c r="F218" s="57"/>
      <c r="G218" s="57"/>
      <c r="H218" s="58"/>
      <c r="I218" s="58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0"/>
      <c r="U218" s="50"/>
      <c r="V218" s="50"/>
      <c r="W218" s="50"/>
      <c r="X218" s="50"/>
      <c r="Y218" s="50"/>
      <c r="Z218" s="50"/>
      <c r="AA218" s="59" t="b">
        <v>0</v>
      </c>
      <c r="AB218" s="50"/>
      <c r="AC218" s="50"/>
      <c r="AD218" s="50"/>
      <c r="AE218" s="58"/>
      <c r="AF218" s="58"/>
      <c r="AG218" s="50"/>
    </row>
    <row r="219">
      <c r="A219" s="57"/>
      <c r="B219" s="56"/>
      <c r="C219" s="56"/>
      <c r="D219" s="57"/>
      <c r="E219" s="57"/>
      <c r="F219" s="57"/>
      <c r="G219" s="57"/>
      <c r="H219" s="58"/>
      <c r="I219" s="58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0"/>
      <c r="U219" s="50"/>
      <c r="V219" s="50"/>
      <c r="W219" s="50"/>
      <c r="X219" s="50"/>
      <c r="Y219" s="50"/>
      <c r="Z219" s="50"/>
      <c r="AA219" s="59" t="b">
        <v>0</v>
      </c>
      <c r="AB219" s="50"/>
      <c r="AC219" s="50"/>
      <c r="AD219" s="50"/>
      <c r="AE219" s="58"/>
      <c r="AF219" s="58"/>
      <c r="AG219" s="50"/>
    </row>
    <row r="220">
      <c r="A220" s="57"/>
      <c r="B220" s="56"/>
      <c r="C220" s="56"/>
      <c r="D220" s="57"/>
      <c r="E220" s="57"/>
      <c r="F220" s="57"/>
      <c r="G220" s="57"/>
      <c r="H220" s="58"/>
      <c r="I220" s="58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0"/>
      <c r="U220" s="50"/>
      <c r="V220" s="50"/>
      <c r="W220" s="50"/>
      <c r="X220" s="50"/>
      <c r="Y220" s="50"/>
      <c r="Z220" s="50"/>
      <c r="AA220" s="59" t="b">
        <v>0</v>
      </c>
      <c r="AB220" s="50"/>
      <c r="AC220" s="50"/>
      <c r="AD220" s="50"/>
      <c r="AE220" s="58"/>
      <c r="AF220" s="58"/>
      <c r="AG220" s="50"/>
    </row>
    <row r="221">
      <c r="A221" s="57"/>
      <c r="B221" s="56"/>
      <c r="C221" s="56"/>
      <c r="D221" s="57"/>
      <c r="E221" s="57"/>
      <c r="F221" s="57"/>
      <c r="G221" s="57"/>
      <c r="H221" s="58"/>
      <c r="I221" s="58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0"/>
      <c r="U221" s="50"/>
      <c r="V221" s="50"/>
      <c r="W221" s="50"/>
      <c r="X221" s="50"/>
      <c r="Y221" s="50"/>
      <c r="Z221" s="50"/>
      <c r="AA221" s="59" t="b">
        <v>0</v>
      </c>
      <c r="AB221" s="50"/>
      <c r="AC221" s="50"/>
      <c r="AD221" s="50"/>
      <c r="AE221" s="58"/>
      <c r="AF221" s="58"/>
      <c r="AG221" s="50"/>
    </row>
    <row r="222">
      <c r="A222" s="57"/>
      <c r="B222" s="56"/>
      <c r="C222" s="56"/>
      <c r="D222" s="57"/>
      <c r="E222" s="57"/>
      <c r="F222" s="57"/>
      <c r="G222" s="57"/>
      <c r="H222" s="58"/>
      <c r="I222" s="58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0"/>
      <c r="U222" s="50"/>
      <c r="V222" s="50"/>
      <c r="W222" s="50"/>
      <c r="X222" s="50"/>
      <c r="Y222" s="50"/>
      <c r="Z222" s="50"/>
      <c r="AA222" s="59" t="b">
        <v>0</v>
      </c>
      <c r="AB222" s="50"/>
      <c r="AC222" s="50"/>
      <c r="AD222" s="50"/>
      <c r="AE222" s="58"/>
      <c r="AF222" s="58"/>
      <c r="AG222" s="50"/>
    </row>
    <row r="223">
      <c r="A223" s="57"/>
      <c r="B223" s="56"/>
      <c r="C223" s="56"/>
      <c r="D223" s="57"/>
      <c r="E223" s="57"/>
      <c r="F223" s="57"/>
      <c r="G223" s="57"/>
      <c r="H223" s="58"/>
      <c r="I223" s="58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0"/>
      <c r="U223" s="50"/>
      <c r="V223" s="50"/>
      <c r="W223" s="50"/>
      <c r="X223" s="50"/>
      <c r="Y223" s="50"/>
      <c r="Z223" s="50"/>
      <c r="AA223" s="59" t="b">
        <v>0</v>
      </c>
      <c r="AB223" s="50"/>
      <c r="AC223" s="50"/>
      <c r="AD223" s="50"/>
      <c r="AE223" s="58"/>
      <c r="AF223" s="58"/>
      <c r="AG223" s="50"/>
    </row>
    <row r="224">
      <c r="A224" s="57"/>
      <c r="B224" s="56"/>
      <c r="C224" s="56"/>
      <c r="D224" s="57"/>
      <c r="E224" s="57"/>
      <c r="F224" s="57"/>
      <c r="G224" s="57"/>
      <c r="H224" s="58"/>
      <c r="I224" s="58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0"/>
      <c r="U224" s="50"/>
      <c r="V224" s="50"/>
      <c r="W224" s="50"/>
      <c r="X224" s="50"/>
      <c r="Y224" s="50"/>
      <c r="Z224" s="50"/>
      <c r="AA224" s="59" t="b">
        <v>0</v>
      </c>
      <c r="AB224" s="50"/>
      <c r="AC224" s="50"/>
      <c r="AD224" s="50"/>
      <c r="AE224" s="58"/>
      <c r="AF224" s="58"/>
      <c r="AG224" s="50"/>
    </row>
    <row r="225">
      <c r="A225" s="57"/>
      <c r="B225" s="56"/>
      <c r="C225" s="56"/>
      <c r="D225" s="57"/>
      <c r="E225" s="57"/>
      <c r="F225" s="57"/>
      <c r="G225" s="57"/>
      <c r="H225" s="58"/>
      <c r="I225" s="58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0"/>
      <c r="U225" s="50"/>
      <c r="V225" s="50"/>
      <c r="W225" s="50"/>
      <c r="X225" s="50"/>
      <c r="Y225" s="50"/>
      <c r="Z225" s="50"/>
      <c r="AA225" s="59" t="b">
        <v>0</v>
      </c>
      <c r="AB225" s="50"/>
      <c r="AC225" s="50"/>
      <c r="AD225" s="50"/>
      <c r="AE225" s="58"/>
      <c r="AF225" s="58"/>
      <c r="AG225" s="50"/>
    </row>
    <row r="226">
      <c r="A226" s="57"/>
      <c r="B226" s="56"/>
      <c r="C226" s="56"/>
      <c r="D226" s="57"/>
      <c r="E226" s="57"/>
      <c r="F226" s="57"/>
      <c r="G226" s="57"/>
      <c r="H226" s="58"/>
      <c r="I226" s="58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0"/>
      <c r="U226" s="50"/>
      <c r="V226" s="50"/>
      <c r="W226" s="50"/>
      <c r="X226" s="50"/>
      <c r="Y226" s="50"/>
      <c r="Z226" s="50"/>
      <c r="AA226" s="59" t="b">
        <v>0</v>
      </c>
      <c r="AB226" s="50"/>
      <c r="AC226" s="50"/>
      <c r="AD226" s="50"/>
      <c r="AE226" s="58"/>
      <c r="AF226" s="58"/>
      <c r="AG226" s="50"/>
    </row>
    <row r="227">
      <c r="A227" s="57"/>
      <c r="B227" s="56"/>
      <c r="C227" s="56"/>
      <c r="D227" s="57"/>
      <c r="E227" s="57"/>
      <c r="F227" s="57"/>
      <c r="G227" s="57"/>
      <c r="H227" s="58"/>
      <c r="I227" s="58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0"/>
      <c r="U227" s="50"/>
      <c r="V227" s="50"/>
      <c r="W227" s="50"/>
      <c r="X227" s="50"/>
      <c r="Y227" s="50"/>
      <c r="Z227" s="50"/>
      <c r="AA227" s="59" t="b">
        <v>0</v>
      </c>
      <c r="AB227" s="50"/>
      <c r="AC227" s="50"/>
      <c r="AD227" s="50"/>
      <c r="AE227" s="58"/>
      <c r="AF227" s="58"/>
      <c r="AG227" s="50"/>
    </row>
    <row r="228">
      <c r="A228" s="57"/>
      <c r="B228" s="56"/>
      <c r="C228" s="56"/>
      <c r="D228" s="57"/>
      <c r="E228" s="57"/>
      <c r="F228" s="57"/>
      <c r="G228" s="57"/>
      <c r="H228" s="58"/>
      <c r="I228" s="58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0"/>
      <c r="U228" s="50"/>
      <c r="V228" s="50"/>
      <c r="W228" s="50"/>
      <c r="X228" s="50"/>
      <c r="Y228" s="50"/>
      <c r="Z228" s="50"/>
      <c r="AA228" s="59" t="b">
        <v>0</v>
      </c>
      <c r="AB228" s="50"/>
      <c r="AC228" s="50"/>
      <c r="AD228" s="50"/>
      <c r="AE228" s="58"/>
      <c r="AF228" s="58"/>
      <c r="AG228" s="50"/>
    </row>
    <row r="229">
      <c r="A229" s="57"/>
      <c r="B229" s="56"/>
      <c r="C229" s="56"/>
      <c r="D229" s="57"/>
      <c r="E229" s="57"/>
      <c r="F229" s="57"/>
      <c r="G229" s="57"/>
      <c r="H229" s="58"/>
      <c r="I229" s="58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0"/>
      <c r="U229" s="50"/>
      <c r="V229" s="50"/>
      <c r="W229" s="50"/>
      <c r="X229" s="50"/>
      <c r="Y229" s="50"/>
      <c r="Z229" s="50"/>
      <c r="AA229" s="59" t="b">
        <v>0</v>
      </c>
      <c r="AB229" s="50"/>
      <c r="AC229" s="50"/>
      <c r="AD229" s="50"/>
      <c r="AE229" s="58"/>
      <c r="AF229" s="58"/>
      <c r="AG229" s="50"/>
    </row>
    <row r="230">
      <c r="A230" s="57"/>
      <c r="B230" s="56"/>
      <c r="C230" s="56"/>
      <c r="D230" s="57"/>
      <c r="E230" s="57"/>
      <c r="F230" s="57"/>
      <c r="G230" s="57"/>
      <c r="H230" s="58"/>
      <c r="I230" s="58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0"/>
      <c r="U230" s="50"/>
      <c r="V230" s="50"/>
      <c r="W230" s="50"/>
      <c r="X230" s="50"/>
      <c r="Y230" s="50"/>
      <c r="Z230" s="50"/>
      <c r="AA230" s="59" t="b">
        <v>0</v>
      </c>
      <c r="AB230" s="50"/>
      <c r="AC230" s="50"/>
      <c r="AD230" s="50"/>
      <c r="AE230" s="58"/>
      <c r="AF230" s="58"/>
      <c r="AG230" s="50"/>
    </row>
    <row r="231">
      <c r="A231" s="57"/>
      <c r="B231" s="56"/>
      <c r="C231" s="56"/>
      <c r="D231" s="57"/>
      <c r="E231" s="57"/>
      <c r="F231" s="57"/>
      <c r="G231" s="57"/>
      <c r="H231" s="58"/>
      <c r="I231" s="58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0"/>
      <c r="U231" s="50"/>
      <c r="V231" s="50"/>
      <c r="W231" s="50"/>
      <c r="X231" s="50"/>
      <c r="Y231" s="50"/>
      <c r="Z231" s="50"/>
      <c r="AA231" s="59" t="b">
        <v>0</v>
      </c>
      <c r="AB231" s="50"/>
      <c r="AC231" s="50"/>
      <c r="AD231" s="50"/>
      <c r="AE231" s="58"/>
      <c r="AF231" s="58"/>
      <c r="AG231" s="50"/>
    </row>
    <row r="232">
      <c r="A232" s="57"/>
      <c r="B232" s="56"/>
      <c r="C232" s="56"/>
      <c r="D232" s="57"/>
      <c r="E232" s="57"/>
      <c r="F232" s="57"/>
      <c r="G232" s="57"/>
      <c r="H232" s="58"/>
      <c r="I232" s="58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0"/>
      <c r="U232" s="50"/>
      <c r="V232" s="50"/>
      <c r="W232" s="50"/>
      <c r="X232" s="50"/>
      <c r="Y232" s="50"/>
      <c r="Z232" s="50"/>
      <c r="AA232" s="59" t="b">
        <v>0</v>
      </c>
      <c r="AB232" s="50"/>
      <c r="AC232" s="50"/>
      <c r="AD232" s="50"/>
      <c r="AE232" s="58"/>
      <c r="AF232" s="58"/>
      <c r="AG232" s="50"/>
    </row>
    <row r="233">
      <c r="A233" s="57"/>
      <c r="B233" s="56"/>
      <c r="C233" s="56"/>
      <c r="D233" s="57"/>
      <c r="E233" s="57"/>
      <c r="F233" s="57"/>
      <c r="G233" s="57"/>
      <c r="H233" s="58"/>
      <c r="I233" s="58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0"/>
      <c r="U233" s="50"/>
      <c r="V233" s="50"/>
      <c r="W233" s="50"/>
      <c r="X233" s="50"/>
      <c r="Y233" s="50"/>
      <c r="Z233" s="50"/>
      <c r="AA233" s="59" t="b">
        <v>0</v>
      </c>
      <c r="AB233" s="50"/>
      <c r="AC233" s="50"/>
      <c r="AD233" s="50"/>
      <c r="AE233" s="58"/>
      <c r="AF233" s="58"/>
      <c r="AG233" s="50"/>
    </row>
    <row r="234">
      <c r="A234" s="57"/>
      <c r="B234" s="56"/>
      <c r="C234" s="56"/>
      <c r="D234" s="57"/>
      <c r="E234" s="57"/>
      <c r="F234" s="57"/>
      <c r="G234" s="57"/>
      <c r="H234" s="58"/>
      <c r="I234" s="58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0"/>
      <c r="U234" s="50"/>
      <c r="V234" s="50"/>
      <c r="W234" s="50"/>
      <c r="X234" s="50"/>
      <c r="Y234" s="50"/>
      <c r="Z234" s="50"/>
      <c r="AA234" s="59" t="b">
        <v>0</v>
      </c>
      <c r="AB234" s="50"/>
      <c r="AC234" s="50"/>
      <c r="AD234" s="50"/>
      <c r="AE234" s="58"/>
      <c r="AF234" s="58"/>
      <c r="AG234" s="50"/>
    </row>
    <row r="235">
      <c r="A235" s="57"/>
      <c r="B235" s="56"/>
      <c r="C235" s="56"/>
      <c r="D235" s="57"/>
      <c r="E235" s="57"/>
      <c r="F235" s="57"/>
      <c r="G235" s="57"/>
      <c r="H235" s="58"/>
      <c r="I235" s="58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0"/>
      <c r="U235" s="50"/>
      <c r="V235" s="50"/>
      <c r="W235" s="50"/>
      <c r="X235" s="50"/>
      <c r="Y235" s="50"/>
      <c r="Z235" s="50"/>
      <c r="AA235" s="59" t="b">
        <v>0</v>
      </c>
      <c r="AB235" s="50"/>
      <c r="AC235" s="50"/>
      <c r="AD235" s="50"/>
      <c r="AE235" s="58"/>
      <c r="AF235" s="58"/>
      <c r="AG235" s="50"/>
    </row>
    <row r="236">
      <c r="A236" s="57"/>
      <c r="B236" s="56"/>
      <c r="C236" s="56"/>
      <c r="D236" s="57"/>
      <c r="E236" s="57"/>
      <c r="F236" s="57"/>
      <c r="G236" s="57"/>
      <c r="H236" s="58"/>
      <c r="I236" s="58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0"/>
      <c r="U236" s="50"/>
      <c r="V236" s="50"/>
      <c r="W236" s="50"/>
      <c r="X236" s="50"/>
      <c r="Y236" s="50"/>
      <c r="Z236" s="50"/>
      <c r="AA236" s="59" t="b">
        <v>0</v>
      </c>
      <c r="AB236" s="50"/>
      <c r="AC236" s="50"/>
      <c r="AD236" s="50"/>
      <c r="AE236" s="58"/>
      <c r="AF236" s="58"/>
      <c r="AG236" s="50"/>
    </row>
    <row r="237">
      <c r="A237" s="57"/>
      <c r="B237" s="56"/>
      <c r="C237" s="56"/>
      <c r="D237" s="57"/>
      <c r="E237" s="57"/>
      <c r="F237" s="57"/>
      <c r="G237" s="57"/>
      <c r="H237" s="58"/>
      <c r="I237" s="58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0"/>
      <c r="U237" s="50"/>
      <c r="V237" s="50"/>
      <c r="W237" s="50"/>
      <c r="X237" s="50"/>
      <c r="Y237" s="50"/>
      <c r="Z237" s="50"/>
      <c r="AA237" s="59" t="b">
        <v>0</v>
      </c>
      <c r="AB237" s="50"/>
      <c r="AC237" s="50"/>
      <c r="AD237" s="50"/>
      <c r="AE237" s="58"/>
      <c r="AF237" s="58"/>
      <c r="AG237" s="50"/>
    </row>
    <row r="238">
      <c r="A238" s="57"/>
      <c r="B238" s="56"/>
      <c r="C238" s="56"/>
      <c r="D238" s="57"/>
      <c r="E238" s="57"/>
      <c r="F238" s="57"/>
      <c r="G238" s="57"/>
      <c r="H238" s="58"/>
      <c r="I238" s="58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0"/>
      <c r="U238" s="50"/>
      <c r="V238" s="50"/>
      <c r="W238" s="50"/>
      <c r="X238" s="50"/>
      <c r="Y238" s="50"/>
      <c r="Z238" s="50"/>
      <c r="AA238" s="59" t="b">
        <v>0</v>
      </c>
      <c r="AB238" s="50"/>
      <c r="AC238" s="50"/>
      <c r="AD238" s="50"/>
      <c r="AE238" s="58"/>
      <c r="AF238" s="58"/>
      <c r="AG238" s="50"/>
    </row>
    <row r="239">
      <c r="A239" s="57"/>
      <c r="B239" s="56"/>
      <c r="C239" s="56"/>
      <c r="D239" s="57"/>
      <c r="E239" s="57"/>
      <c r="F239" s="57"/>
      <c r="G239" s="57"/>
      <c r="H239" s="58"/>
      <c r="I239" s="58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0"/>
      <c r="U239" s="50"/>
      <c r="V239" s="50"/>
      <c r="W239" s="50"/>
      <c r="X239" s="50"/>
      <c r="Y239" s="50"/>
      <c r="Z239" s="50"/>
      <c r="AA239" s="59" t="b">
        <v>0</v>
      </c>
      <c r="AB239" s="50"/>
      <c r="AC239" s="50"/>
      <c r="AD239" s="50"/>
      <c r="AE239" s="58"/>
      <c r="AF239" s="58"/>
      <c r="AG239" s="50"/>
    </row>
    <row r="240">
      <c r="A240" s="57"/>
      <c r="B240" s="56"/>
      <c r="C240" s="56"/>
      <c r="D240" s="57"/>
      <c r="E240" s="57"/>
      <c r="F240" s="57"/>
      <c r="G240" s="57"/>
      <c r="H240" s="58"/>
      <c r="I240" s="58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0"/>
      <c r="U240" s="50"/>
      <c r="V240" s="50"/>
      <c r="W240" s="50"/>
      <c r="X240" s="50"/>
      <c r="Y240" s="50"/>
      <c r="Z240" s="50"/>
      <c r="AA240" s="59" t="b">
        <v>0</v>
      </c>
      <c r="AB240" s="50"/>
      <c r="AC240" s="50"/>
      <c r="AD240" s="50"/>
      <c r="AE240" s="58"/>
      <c r="AF240" s="58"/>
      <c r="AG240" s="50"/>
    </row>
    <row r="241">
      <c r="A241" s="57"/>
      <c r="B241" s="56"/>
      <c r="C241" s="56"/>
      <c r="D241" s="57"/>
      <c r="E241" s="57"/>
      <c r="F241" s="57"/>
      <c r="G241" s="57"/>
      <c r="H241" s="58"/>
      <c r="I241" s="58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0"/>
      <c r="U241" s="50"/>
      <c r="V241" s="50"/>
      <c r="W241" s="50"/>
      <c r="X241" s="50"/>
      <c r="Y241" s="50"/>
      <c r="Z241" s="50"/>
      <c r="AA241" s="59" t="b">
        <v>0</v>
      </c>
      <c r="AB241" s="50"/>
      <c r="AC241" s="50"/>
      <c r="AD241" s="50"/>
      <c r="AE241" s="58"/>
      <c r="AF241" s="58"/>
      <c r="AG241" s="50"/>
    </row>
    <row r="242">
      <c r="A242" s="57"/>
      <c r="B242" s="56"/>
      <c r="C242" s="56"/>
      <c r="D242" s="57"/>
      <c r="E242" s="57"/>
      <c r="F242" s="57"/>
      <c r="G242" s="57"/>
      <c r="H242" s="58"/>
      <c r="I242" s="58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0"/>
      <c r="U242" s="50"/>
      <c r="V242" s="50"/>
      <c r="W242" s="50"/>
      <c r="X242" s="50"/>
      <c r="Y242" s="50"/>
      <c r="Z242" s="50"/>
      <c r="AA242" s="59" t="b">
        <v>0</v>
      </c>
      <c r="AB242" s="50"/>
      <c r="AC242" s="50"/>
      <c r="AD242" s="50"/>
      <c r="AE242" s="58"/>
      <c r="AF242" s="58"/>
      <c r="AG242" s="50"/>
    </row>
    <row r="243">
      <c r="A243" s="57"/>
      <c r="B243" s="56"/>
      <c r="C243" s="56"/>
      <c r="D243" s="57"/>
      <c r="E243" s="57"/>
      <c r="F243" s="57"/>
      <c r="G243" s="57"/>
      <c r="H243" s="58"/>
      <c r="I243" s="58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0"/>
      <c r="U243" s="50"/>
      <c r="V243" s="50"/>
      <c r="W243" s="50"/>
      <c r="X243" s="50"/>
      <c r="Y243" s="50"/>
      <c r="Z243" s="50"/>
      <c r="AA243" s="59" t="b">
        <v>0</v>
      </c>
      <c r="AB243" s="50"/>
      <c r="AC243" s="50"/>
      <c r="AD243" s="50"/>
      <c r="AE243" s="58"/>
      <c r="AF243" s="58"/>
      <c r="AG243" s="50"/>
    </row>
    <row r="244">
      <c r="A244" s="57"/>
      <c r="B244" s="56"/>
      <c r="C244" s="56"/>
      <c r="D244" s="57"/>
      <c r="E244" s="57"/>
      <c r="F244" s="57"/>
      <c r="G244" s="57"/>
      <c r="H244" s="58"/>
      <c r="I244" s="58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0"/>
      <c r="U244" s="50"/>
      <c r="V244" s="50"/>
      <c r="W244" s="50"/>
      <c r="X244" s="50"/>
      <c r="Y244" s="50"/>
      <c r="Z244" s="50"/>
      <c r="AA244" s="59" t="b">
        <v>0</v>
      </c>
      <c r="AB244" s="50"/>
      <c r="AC244" s="50"/>
      <c r="AD244" s="50"/>
      <c r="AE244" s="58"/>
      <c r="AF244" s="58"/>
      <c r="AG244" s="50"/>
    </row>
    <row r="245">
      <c r="A245" s="57"/>
      <c r="B245" s="56"/>
      <c r="C245" s="56"/>
      <c r="D245" s="57"/>
      <c r="E245" s="57"/>
      <c r="F245" s="57"/>
      <c r="G245" s="57"/>
      <c r="H245" s="58"/>
      <c r="I245" s="58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0"/>
      <c r="U245" s="50"/>
      <c r="V245" s="50"/>
      <c r="W245" s="50"/>
      <c r="X245" s="50"/>
      <c r="Y245" s="50"/>
      <c r="Z245" s="50"/>
      <c r="AA245" s="59" t="b">
        <v>0</v>
      </c>
      <c r="AB245" s="50"/>
      <c r="AC245" s="50"/>
      <c r="AD245" s="50"/>
      <c r="AE245" s="58"/>
      <c r="AF245" s="58"/>
      <c r="AG245" s="50"/>
    </row>
    <row r="246">
      <c r="A246" s="57"/>
      <c r="B246" s="56"/>
      <c r="C246" s="56"/>
      <c r="D246" s="57"/>
      <c r="E246" s="57"/>
      <c r="F246" s="57"/>
      <c r="G246" s="57"/>
      <c r="H246" s="58"/>
      <c r="I246" s="58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0"/>
      <c r="U246" s="50"/>
      <c r="V246" s="50"/>
      <c r="W246" s="50"/>
      <c r="X246" s="50"/>
      <c r="Y246" s="50"/>
      <c r="Z246" s="50"/>
      <c r="AA246" s="59" t="b">
        <v>0</v>
      </c>
      <c r="AB246" s="50"/>
      <c r="AC246" s="50"/>
      <c r="AD246" s="50"/>
      <c r="AE246" s="58"/>
      <c r="AF246" s="58"/>
      <c r="AG246" s="50"/>
    </row>
    <row r="247">
      <c r="A247" s="57"/>
      <c r="B247" s="56"/>
      <c r="C247" s="56"/>
      <c r="D247" s="57"/>
      <c r="E247" s="57"/>
      <c r="F247" s="57"/>
      <c r="G247" s="57"/>
      <c r="H247" s="58"/>
      <c r="I247" s="58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0"/>
      <c r="U247" s="50"/>
      <c r="V247" s="50"/>
      <c r="W247" s="50"/>
      <c r="X247" s="50"/>
      <c r="Y247" s="50"/>
      <c r="Z247" s="50"/>
      <c r="AA247" s="59" t="b">
        <v>0</v>
      </c>
      <c r="AB247" s="50"/>
      <c r="AC247" s="50"/>
      <c r="AD247" s="50"/>
      <c r="AE247" s="58"/>
      <c r="AF247" s="58"/>
      <c r="AG247" s="50"/>
    </row>
    <row r="248">
      <c r="A248" s="57"/>
      <c r="B248" s="56"/>
      <c r="C248" s="56"/>
      <c r="D248" s="57"/>
      <c r="E248" s="57"/>
      <c r="F248" s="57"/>
      <c r="G248" s="57"/>
      <c r="H248" s="58"/>
      <c r="I248" s="58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0"/>
      <c r="U248" s="50"/>
      <c r="V248" s="50"/>
      <c r="W248" s="50"/>
      <c r="X248" s="50"/>
      <c r="Y248" s="50"/>
      <c r="Z248" s="50"/>
      <c r="AA248" s="59" t="b">
        <v>0</v>
      </c>
      <c r="AB248" s="50"/>
      <c r="AC248" s="50"/>
      <c r="AD248" s="50"/>
      <c r="AE248" s="58"/>
      <c r="AF248" s="58"/>
      <c r="AG248" s="50"/>
    </row>
    <row r="249">
      <c r="A249" s="57"/>
      <c r="B249" s="56"/>
      <c r="C249" s="56"/>
      <c r="D249" s="57"/>
      <c r="E249" s="57"/>
      <c r="F249" s="57"/>
      <c r="G249" s="57"/>
      <c r="H249" s="58"/>
      <c r="I249" s="58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0"/>
      <c r="U249" s="50"/>
      <c r="V249" s="50"/>
      <c r="W249" s="50"/>
      <c r="X249" s="50"/>
      <c r="Y249" s="50"/>
      <c r="Z249" s="50"/>
      <c r="AA249" s="59" t="b">
        <v>0</v>
      </c>
      <c r="AB249" s="50"/>
      <c r="AC249" s="50"/>
      <c r="AD249" s="50"/>
      <c r="AE249" s="58"/>
      <c r="AF249" s="58"/>
      <c r="AG249" s="50"/>
    </row>
    <row r="250">
      <c r="A250" s="57"/>
      <c r="B250" s="56"/>
      <c r="C250" s="56"/>
      <c r="D250" s="57"/>
      <c r="E250" s="57"/>
      <c r="F250" s="57"/>
      <c r="G250" s="57"/>
      <c r="H250" s="58"/>
      <c r="I250" s="58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0"/>
      <c r="U250" s="50"/>
      <c r="V250" s="50"/>
      <c r="W250" s="50"/>
      <c r="X250" s="50"/>
      <c r="Y250" s="50"/>
      <c r="Z250" s="50"/>
      <c r="AA250" s="59" t="b">
        <v>0</v>
      </c>
      <c r="AB250" s="50"/>
      <c r="AC250" s="50"/>
      <c r="AD250" s="50"/>
      <c r="AE250" s="58"/>
      <c r="AF250" s="58"/>
      <c r="AG250" s="50"/>
    </row>
    <row r="251">
      <c r="A251" s="57"/>
      <c r="B251" s="56"/>
      <c r="C251" s="56"/>
      <c r="D251" s="57"/>
      <c r="E251" s="57"/>
      <c r="F251" s="57"/>
      <c r="G251" s="57"/>
      <c r="H251" s="58"/>
      <c r="I251" s="58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0"/>
      <c r="U251" s="50"/>
      <c r="V251" s="50"/>
      <c r="W251" s="50"/>
      <c r="X251" s="50"/>
      <c r="Y251" s="50"/>
      <c r="Z251" s="50"/>
      <c r="AA251" s="59" t="b">
        <v>0</v>
      </c>
      <c r="AB251" s="50"/>
      <c r="AC251" s="50"/>
      <c r="AD251" s="50"/>
      <c r="AE251" s="58"/>
      <c r="AF251" s="58"/>
      <c r="AG251" s="50"/>
    </row>
    <row r="252">
      <c r="A252" s="57"/>
      <c r="B252" s="56"/>
      <c r="C252" s="56"/>
      <c r="D252" s="57"/>
      <c r="E252" s="57"/>
      <c r="F252" s="57"/>
      <c r="G252" s="57"/>
      <c r="H252" s="58"/>
      <c r="I252" s="58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0"/>
      <c r="U252" s="50"/>
      <c r="V252" s="50"/>
      <c r="W252" s="50"/>
      <c r="X252" s="50"/>
      <c r="Y252" s="50"/>
      <c r="Z252" s="50"/>
      <c r="AA252" s="59" t="b">
        <v>0</v>
      </c>
      <c r="AB252" s="50"/>
      <c r="AC252" s="50"/>
      <c r="AD252" s="50"/>
      <c r="AE252" s="58"/>
      <c r="AF252" s="58"/>
      <c r="AG252" s="50"/>
    </row>
    <row r="253">
      <c r="A253" s="57"/>
      <c r="B253" s="56"/>
      <c r="C253" s="56"/>
      <c r="D253" s="57"/>
      <c r="E253" s="57"/>
      <c r="F253" s="57"/>
      <c r="G253" s="57"/>
      <c r="H253" s="58"/>
      <c r="I253" s="58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0"/>
      <c r="U253" s="50"/>
      <c r="V253" s="50"/>
      <c r="W253" s="50"/>
      <c r="X253" s="50"/>
      <c r="Y253" s="50"/>
      <c r="Z253" s="50"/>
      <c r="AA253" s="59" t="b">
        <v>0</v>
      </c>
      <c r="AB253" s="50"/>
      <c r="AC253" s="50"/>
      <c r="AD253" s="50"/>
      <c r="AE253" s="58"/>
      <c r="AF253" s="58"/>
      <c r="AG253" s="50"/>
    </row>
    <row r="254">
      <c r="A254" s="57"/>
      <c r="B254" s="56"/>
      <c r="C254" s="56"/>
      <c r="D254" s="57"/>
      <c r="E254" s="57"/>
      <c r="F254" s="57"/>
      <c r="G254" s="57"/>
      <c r="H254" s="58"/>
      <c r="I254" s="58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0"/>
      <c r="U254" s="50"/>
      <c r="V254" s="50"/>
      <c r="W254" s="50"/>
      <c r="X254" s="50"/>
      <c r="Y254" s="50"/>
      <c r="Z254" s="50"/>
      <c r="AA254" s="59" t="b">
        <v>0</v>
      </c>
      <c r="AB254" s="50"/>
      <c r="AC254" s="50"/>
      <c r="AD254" s="50"/>
      <c r="AE254" s="58"/>
      <c r="AF254" s="58"/>
      <c r="AG254" s="50"/>
    </row>
    <row r="255">
      <c r="A255" s="57"/>
      <c r="B255" s="56"/>
      <c r="C255" s="56"/>
      <c r="D255" s="57"/>
      <c r="E255" s="57"/>
      <c r="F255" s="57"/>
      <c r="G255" s="57"/>
      <c r="H255" s="58"/>
      <c r="I255" s="58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0"/>
      <c r="U255" s="50"/>
      <c r="V255" s="50"/>
      <c r="W255" s="50"/>
      <c r="X255" s="50"/>
      <c r="Y255" s="50"/>
      <c r="Z255" s="50"/>
      <c r="AA255" s="59" t="b">
        <v>0</v>
      </c>
      <c r="AB255" s="50"/>
      <c r="AC255" s="50"/>
      <c r="AD255" s="50"/>
      <c r="AE255" s="58"/>
      <c r="AF255" s="58"/>
      <c r="AG255" s="50"/>
    </row>
    <row r="256">
      <c r="A256" s="57"/>
      <c r="B256" s="56"/>
      <c r="C256" s="56"/>
      <c r="D256" s="57"/>
      <c r="E256" s="57"/>
      <c r="F256" s="57"/>
      <c r="G256" s="57"/>
      <c r="H256" s="58"/>
      <c r="I256" s="58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0"/>
      <c r="U256" s="50"/>
      <c r="V256" s="50"/>
      <c r="W256" s="50"/>
      <c r="X256" s="50"/>
      <c r="Y256" s="50"/>
      <c r="Z256" s="50"/>
      <c r="AA256" s="59" t="b">
        <v>0</v>
      </c>
      <c r="AB256" s="50"/>
      <c r="AC256" s="50"/>
      <c r="AD256" s="50"/>
      <c r="AE256" s="58"/>
      <c r="AF256" s="58"/>
      <c r="AG256" s="50"/>
    </row>
    <row r="257">
      <c r="A257" s="57"/>
      <c r="B257" s="56"/>
      <c r="C257" s="56"/>
      <c r="D257" s="57"/>
      <c r="E257" s="57"/>
      <c r="F257" s="57"/>
      <c r="G257" s="57"/>
      <c r="H257" s="58"/>
      <c r="I257" s="58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0"/>
      <c r="U257" s="50"/>
      <c r="V257" s="50"/>
      <c r="W257" s="50"/>
      <c r="X257" s="50"/>
      <c r="Y257" s="50"/>
      <c r="Z257" s="50"/>
      <c r="AA257" s="59" t="b">
        <v>0</v>
      </c>
      <c r="AB257" s="50"/>
      <c r="AC257" s="50"/>
      <c r="AD257" s="50"/>
      <c r="AE257" s="58"/>
      <c r="AF257" s="58"/>
      <c r="AG257" s="50"/>
    </row>
    <row r="258">
      <c r="A258" s="57"/>
      <c r="B258" s="56"/>
      <c r="C258" s="56"/>
      <c r="D258" s="57"/>
      <c r="E258" s="57"/>
      <c r="F258" s="57"/>
      <c r="G258" s="57"/>
      <c r="H258" s="58"/>
      <c r="I258" s="58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0"/>
      <c r="U258" s="50"/>
      <c r="V258" s="50"/>
      <c r="W258" s="50"/>
      <c r="X258" s="50"/>
      <c r="Y258" s="50"/>
      <c r="Z258" s="50"/>
      <c r="AA258" s="59" t="b">
        <v>0</v>
      </c>
      <c r="AB258" s="50"/>
      <c r="AC258" s="50"/>
      <c r="AD258" s="50"/>
      <c r="AE258" s="58"/>
      <c r="AF258" s="58"/>
      <c r="AG258" s="50"/>
    </row>
    <row r="259">
      <c r="A259" s="57"/>
      <c r="B259" s="56"/>
      <c r="C259" s="56"/>
      <c r="D259" s="57"/>
      <c r="E259" s="57"/>
      <c r="F259" s="57"/>
      <c r="G259" s="57"/>
      <c r="H259" s="58"/>
      <c r="I259" s="58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0"/>
      <c r="U259" s="50"/>
      <c r="V259" s="50"/>
      <c r="W259" s="50"/>
      <c r="X259" s="50"/>
      <c r="Y259" s="50"/>
      <c r="Z259" s="50"/>
      <c r="AA259" s="59" t="b">
        <v>0</v>
      </c>
      <c r="AB259" s="50"/>
      <c r="AC259" s="50"/>
      <c r="AD259" s="50"/>
      <c r="AE259" s="58"/>
      <c r="AF259" s="58"/>
      <c r="AG259" s="50"/>
    </row>
    <row r="260">
      <c r="A260" s="57"/>
      <c r="B260" s="56"/>
      <c r="C260" s="56"/>
      <c r="D260" s="57"/>
      <c r="E260" s="57"/>
      <c r="F260" s="57"/>
      <c r="G260" s="57"/>
      <c r="H260" s="58"/>
      <c r="I260" s="58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0"/>
      <c r="U260" s="50"/>
      <c r="V260" s="50"/>
      <c r="W260" s="50"/>
      <c r="X260" s="50"/>
      <c r="Y260" s="50"/>
      <c r="Z260" s="50"/>
      <c r="AA260" s="59" t="b">
        <v>0</v>
      </c>
      <c r="AB260" s="50"/>
      <c r="AC260" s="50"/>
      <c r="AD260" s="50"/>
      <c r="AE260" s="58"/>
      <c r="AF260" s="58"/>
      <c r="AG260" s="50"/>
    </row>
    <row r="261">
      <c r="A261" s="57"/>
      <c r="B261" s="56"/>
      <c r="C261" s="56"/>
      <c r="D261" s="57"/>
      <c r="E261" s="57"/>
      <c r="F261" s="57"/>
      <c r="G261" s="57"/>
      <c r="H261" s="58"/>
      <c r="I261" s="58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0"/>
      <c r="U261" s="50"/>
      <c r="V261" s="50"/>
      <c r="W261" s="50"/>
      <c r="X261" s="50"/>
      <c r="Y261" s="50"/>
      <c r="Z261" s="50"/>
      <c r="AA261" s="59" t="b">
        <v>0</v>
      </c>
      <c r="AB261" s="50"/>
      <c r="AC261" s="50"/>
      <c r="AD261" s="50"/>
      <c r="AE261" s="58"/>
      <c r="AF261" s="58"/>
      <c r="AG261" s="50"/>
    </row>
    <row r="262">
      <c r="A262" s="57"/>
      <c r="B262" s="56"/>
      <c r="C262" s="56"/>
      <c r="D262" s="57"/>
      <c r="E262" s="57"/>
      <c r="F262" s="57"/>
      <c r="G262" s="57"/>
      <c r="H262" s="58"/>
      <c r="I262" s="58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0"/>
      <c r="U262" s="50"/>
      <c r="V262" s="50"/>
      <c r="W262" s="50"/>
      <c r="X262" s="50"/>
      <c r="Y262" s="50"/>
      <c r="Z262" s="50"/>
      <c r="AA262" s="59" t="b">
        <v>0</v>
      </c>
      <c r="AB262" s="50"/>
      <c r="AC262" s="50"/>
      <c r="AD262" s="50"/>
      <c r="AE262" s="58"/>
      <c r="AF262" s="58"/>
      <c r="AG262" s="50"/>
    </row>
    <row r="263">
      <c r="A263" s="57"/>
      <c r="B263" s="56"/>
      <c r="C263" s="56"/>
      <c r="D263" s="57"/>
      <c r="E263" s="57"/>
      <c r="F263" s="57"/>
      <c r="G263" s="57"/>
      <c r="H263" s="58"/>
      <c r="I263" s="58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0"/>
      <c r="U263" s="50"/>
      <c r="V263" s="50"/>
      <c r="W263" s="50"/>
      <c r="X263" s="50"/>
      <c r="Y263" s="50"/>
      <c r="Z263" s="50"/>
      <c r="AA263" s="59" t="b">
        <v>0</v>
      </c>
      <c r="AB263" s="50"/>
      <c r="AC263" s="50"/>
      <c r="AD263" s="50"/>
      <c r="AE263" s="58"/>
      <c r="AF263" s="58"/>
      <c r="AG263" s="50"/>
    </row>
    <row r="264">
      <c r="A264" s="57"/>
      <c r="B264" s="56"/>
      <c r="C264" s="56"/>
      <c r="D264" s="57"/>
      <c r="E264" s="57"/>
      <c r="F264" s="57"/>
      <c r="G264" s="57"/>
      <c r="H264" s="58"/>
      <c r="I264" s="58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0"/>
      <c r="U264" s="50"/>
      <c r="V264" s="50"/>
      <c r="W264" s="50"/>
      <c r="X264" s="50"/>
      <c r="Y264" s="50"/>
      <c r="Z264" s="50"/>
      <c r="AA264" s="59" t="b">
        <v>0</v>
      </c>
      <c r="AB264" s="50"/>
      <c r="AC264" s="50"/>
      <c r="AD264" s="50"/>
      <c r="AE264" s="58"/>
      <c r="AF264" s="58"/>
      <c r="AG264" s="50"/>
    </row>
    <row r="265">
      <c r="A265" s="57"/>
      <c r="B265" s="56"/>
      <c r="C265" s="56"/>
      <c r="D265" s="57"/>
      <c r="E265" s="57"/>
      <c r="F265" s="57"/>
      <c r="G265" s="57"/>
      <c r="H265" s="58"/>
      <c r="I265" s="58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0"/>
      <c r="U265" s="50"/>
      <c r="V265" s="50"/>
      <c r="W265" s="50"/>
      <c r="X265" s="50"/>
      <c r="Y265" s="50"/>
      <c r="Z265" s="50"/>
      <c r="AA265" s="59" t="b">
        <v>0</v>
      </c>
      <c r="AB265" s="50"/>
      <c r="AC265" s="50"/>
      <c r="AD265" s="50"/>
      <c r="AE265" s="58"/>
      <c r="AF265" s="58"/>
      <c r="AG265" s="50"/>
    </row>
    <row r="266">
      <c r="A266" s="57"/>
      <c r="B266" s="56"/>
      <c r="C266" s="56"/>
      <c r="D266" s="57"/>
      <c r="E266" s="57"/>
      <c r="F266" s="57"/>
      <c r="G266" s="57"/>
      <c r="H266" s="58"/>
      <c r="I266" s="58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0"/>
      <c r="U266" s="50"/>
      <c r="V266" s="50"/>
      <c r="W266" s="50"/>
      <c r="X266" s="50"/>
      <c r="Y266" s="50"/>
      <c r="Z266" s="50"/>
      <c r="AA266" s="59" t="b">
        <v>0</v>
      </c>
      <c r="AB266" s="50"/>
      <c r="AC266" s="50"/>
      <c r="AD266" s="50"/>
      <c r="AE266" s="58"/>
      <c r="AF266" s="58"/>
      <c r="AG266" s="50"/>
    </row>
    <row r="267">
      <c r="A267" s="57"/>
      <c r="B267" s="56"/>
      <c r="C267" s="56"/>
      <c r="D267" s="57"/>
      <c r="E267" s="57"/>
      <c r="F267" s="57"/>
      <c r="G267" s="57"/>
      <c r="H267" s="58"/>
      <c r="I267" s="58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0"/>
      <c r="U267" s="50"/>
      <c r="V267" s="50"/>
      <c r="W267" s="50"/>
      <c r="X267" s="50"/>
      <c r="Y267" s="50"/>
      <c r="Z267" s="50"/>
      <c r="AA267" s="59" t="b">
        <v>0</v>
      </c>
      <c r="AB267" s="50"/>
      <c r="AC267" s="50"/>
      <c r="AD267" s="50"/>
      <c r="AE267" s="58"/>
      <c r="AF267" s="58"/>
      <c r="AG267" s="50"/>
    </row>
    <row r="268">
      <c r="A268" s="57"/>
      <c r="B268" s="56"/>
      <c r="C268" s="56"/>
      <c r="D268" s="57"/>
      <c r="E268" s="57"/>
      <c r="F268" s="57"/>
      <c r="G268" s="57"/>
      <c r="H268" s="58"/>
      <c r="I268" s="58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0"/>
      <c r="U268" s="50"/>
      <c r="V268" s="50"/>
      <c r="W268" s="50"/>
      <c r="X268" s="50"/>
      <c r="Y268" s="50"/>
      <c r="Z268" s="50"/>
      <c r="AA268" s="59" t="b">
        <v>0</v>
      </c>
      <c r="AB268" s="50"/>
      <c r="AC268" s="50"/>
      <c r="AD268" s="50"/>
      <c r="AE268" s="58"/>
      <c r="AF268" s="58"/>
      <c r="AG268" s="50"/>
    </row>
    <row r="269">
      <c r="A269" s="57"/>
      <c r="B269" s="56"/>
      <c r="C269" s="56"/>
      <c r="D269" s="57"/>
      <c r="E269" s="57"/>
      <c r="F269" s="57"/>
      <c r="G269" s="57"/>
      <c r="H269" s="58"/>
      <c r="I269" s="58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0"/>
      <c r="U269" s="50"/>
      <c r="V269" s="50"/>
      <c r="W269" s="50"/>
      <c r="X269" s="50"/>
      <c r="Y269" s="50"/>
      <c r="Z269" s="50"/>
      <c r="AA269" s="59" t="b">
        <v>0</v>
      </c>
      <c r="AB269" s="50"/>
      <c r="AC269" s="50"/>
      <c r="AD269" s="50"/>
      <c r="AE269" s="58"/>
      <c r="AF269" s="58"/>
      <c r="AG269" s="50"/>
    </row>
    <row r="270">
      <c r="A270" s="57"/>
      <c r="B270" s="56"/>
      <c r="C270" s="56"/>
      <c r="D270" s="57"/>
      <c r="E270" s="57"/>
      <c r="F270" s="57"/>
      <c r="G270" s="57"/>
      <c r="H270" s="58"/>
      <c r="I270" s="58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0"/>
      <c r="U270" s="50"/>
      <c r="V270" s="50"/>
      <c r="W270" s="50"/>
      <c r="X270" s="50"/>
      <c r="Y270" s="50"/>
      <c r="Z270" s="50"/>
      <c r="AA270" s="59" t="b">
        <v>0</v>
      </c>
      <c r="AB270" s="50"/>
      <c r="AC270" s="50"/>
      <c r="AD270" s="50"/>
      <c r="AE270" s="58"/>
      <c r="AF270" s="58"/>
      <c r="AG270" s="50"/>
    </row>
    <row r="271">
      <c r="A271" s="57"/>
      <c r="B271" s="56"/>
      <c r="C271" s="56"/>
      <c r="D271" s="57"/>
      <c r="E271" s="57"/>
      <c r="F271" s="57"/>
      <c r="G271" s="57"/>
      <c r="H271" s="58"/>
      <c r="I271" s="58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0"/>
      <c r="U271" s="50"/>
      <c r="V271" s="50"/>
      <c r="W271" s="50"/>
      <c r="X271" s="50"/>
      <c r="Y271" s="50"/>
      <c r="Z271" s="50"/>
      <c r="AA271" s="59" t="b">
        <v>0</v>
      </c>
      <c r="AB271" s="50"/>
      <c r="AC271" s="50"/>
      <c r="AD271" s="50"/>
      <c r="AE271" s="58"/>
      <c r="AF271" s="58"/>
      <c r="AG271" s="50"/>
    </row>
    <row r="272">
      <c r="A272" s="57"/>
      <c r="B272" s="56"/>
      <c r="C272" s="56"/>
      <c r="D272" s="57"/>
      <c r="E272" s="57"/>
      <c r="F272" s="57"/>
      <c r="G272" s="57"/>
      <c r="H272" s="58"/>
      <c r="I272" s="58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0"/>
      <c r="U272" s="50"/>
      <c r="V272" s="50"/>
      <c r="W272" s="50"/>
      <c r="X272" s="50"/>
      <c r="Y272" s="50"/>
      <c r="Z272" s="50"/>
      <c r="AA272" s="59" t="b">
        <v>0</v>
      </c>
      <c r="AB272" s="50"/>
      <c r="AC272" s="50"/>
      <c r="AD272" s="50"/>
      <c r="AE272" s="58"/>
      <c r="AF272" s="58"/>
      <c r="AG272" s="50"/>
    </row>
    <row r="273">
      <c r="A273" s="57"/>
      <c r="B273" s="56"/>
      <c r="C273" s="56"/>
      <c r="D273" s="57"/>
      <c r="E273" s="57"/>
      <c r="F273" s="57"/>
      <c r="G273" s="57"/>
      <c r="H273" s="58"/>
      <c r="I273" s="58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0"/>
      <c r="U273" s="50"/>
      <c r="V273" s="50"/>
      <c r="W273" s="50"/>
      <c r="X273" s="50"/>
      <c r="Y273" s="50"/>
      <c r="Z273" s="50"/>
      <c r="AA273" s="59" t="b">
        <v>0</v>
      </c>
      <c r="AB273" s="50"/>
      <c r="AC273" s="50"/>
      <c r="AD273" s="50"/>
      <c r="AE273" s="58"/>
      <c r="AF273" s="58"/>
      <c r="AG273" s="50"/>
    </row>
    <row r="274">
      <c r="A274" s="57"/>
      <c r="B274" s="56"/>
      <c r="C274" s="56"/>
      <c r="D274" s="57"/>
      <c r="E274" s="57"/>
      <c r="F274" s="57"/>
      <c r="G274" s="57"/>
      <c r="H274" s="58"/>
      <c r="I274" s="58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0"/>
      <c r="U274" s="50"/>
      <c r="V274" s="50"/>
      <c r="W274" s="50"/>
      <c r="X274" s="50"/>
      <c r="Y274" s="50"/>
      <c r="Z274" s="50"/>
      <c r="AA274" s="59" t="b">
        <v>0</v>
      </c>
      <c r="AB274" s="50"/>
      <c r="AC274" s="50"/>
      <c r="AD274" s="50"/>
      <c r="AE274" s="58"/>
      <c r="AF274" s="58"/>
      <c r="AG274" s="50"/>
    </row>
    <row r="275">
      <c r="A275" s="57"/>
      <c r="B275" s="56"/>
      <c r="C275" s="56"/>
      <c r="D275" s="57"/>
      <c r="E275" s="57"/>
      <c r="F275" s="57"/>
      <c r="G275" s="57"/>
      <c r="H275" s="58"/>
      <c r="I275" s="58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0"/>
      <c r="U275" s="50"/>
      <c r="V275" s="50"/>
      <c r="W275" s="50"/>
      <c r="X275" s="50"/>
      <c r="Y275" s="50"/>
      <c r="Z275" s="50"/>
      <c r="AA275" s="59" t="b">
        <v>0</v>
      </c>
      <c r="AB275" s="50"/>
      <c r="AC275" s="50"/>
      <c r="AD275" s="50"/>
      <c r="AE275" s="58"/>
      <c r="AF275" s="58"/>
      <c r="AG275" s="50"/>
    </row>
    <row r="276">
      <c r="A276" s="57"/>
      <c r="B276" s="56"/>
      <c r="C276" s="56"/>
      <c r="D276" s="57"/>
      <c r="E276" s="57"/>
      <c r="F276" s="57"/>
      <c r="G276" s="57"/>
      <c r="H276" s="58"/>
      <c r="I276" s="58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0"/>
      <c r="U276" s="50"/>
      <c r="V276" s="50"/>
      <c r="W276" s="50"/>
      <c r="X276" s="50"/>
      <c r="Y276" s="50"/>
      <c r="Z276" s="50"/>
      <c r="AA276" s="59" t="b">
        <v>0</v>
      </c>
      <c r="AB276" s="50"/>
      <c r="AC276" s="50"/>
      <c r="AD276" s="50"/>
      <c r="AE276" s="58"/>
      <c r="AF276" s="58"/>
      <c r="AG276" s="50"/>
    </row>
    <row r="277">
      <c r="A277" s="57"/>
      <c r="B277" s="56"/>
      <c r="C277" s="56"/>
      <c r="D277" s="57"/>
      <c r="E277" s="57"/>
      <c r="F277" s="57"/>
      <c r="G277" s="57"/>
      <c r="H277" s="58"/>
      <c r="I277" s="58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0"/>
      <c r="U277" s="50"/>
      <c r="V277" s="50"/>
      <c r="W277" s="50"/>
      <c r="X277" s="50"/>
      <c r="Y277" s="50"/>
      <c r="Z277" s="50"/>
      <c r="AA277" s="59" t="b">
        <v>0</v>
      </c>
      <c r="AB277" s="50"/>
      <c r="AC277" s="50"/>
      <c r="AD277" s="50"/>
      <c r="AE277" s="58"/>
      <c r="AF277" s="58"/>
      <c r="AG277" s="50"/>
    </row>
    <row r="278">
      <c r="A278" s="57"/>
      <c r="B278" s="56"/>
      <c r="C278" s="56"/>
      <c r="D278" s="57"/>
      <c r="E278" s="57"/>
      <c r="F278" s="57"/>
      <c r="G278" s="57"/>
      <c r="H278" s="58"/>
      <c r="I278" s="58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0"/>
      <c r="U278" s="50"/>
      <c r="V278" s="50"/>
      <c r="W278" s="50"/>
      <c r="X278" s="50"/>
      <c r="Y278" s="50"/>
      <c r="Z278" s="50"/>
      <c r="AA278" s="59" t="b">
        <v>0</v>
      </c>
      <c r="AB278" s="50"/>
      <c r="AC278" s="50"/>
      <c r="AD278" s="50"/>
      <c r="AE278" s="58"/>
      <c r="AF278" s="58"/>
      <c r="AG278" s="50"/>
    </row>
    <row r="279">
      <c r="A279" s="57"/>
      <c r="B279" s="56"/>
      <c r="C279" s="56"/>
      <c r="D279" s="57"/>
      <c r="E279" s="57"/>
      <c r="F279" s="57"/>
      <c r="G279" s="57"/>
      <c r="H279" s="58"/>
      <c r="I279" s="58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0"/>
      <c r="U279" s="50"/>
      <c r="V279" s="50"/>
      <c r="W279" s="50"/>
      <c r="X279" s="50"/>
      <c r="Y279" s="50"/>
      <c r="Z279" s="50"/>
      <c r="AA279" s="59" t="b">
        <v>0</v>
      </c>
      <c r="AB279" s="50"/>
      <c r="AC279" s="50"/>
      <c r="AD279" s="50"/>
      <c r="AE279" s="58"/>
      <c r="AF279" s="58"/>
      <c r="AG279" s="50"/>
    </row>
    <row r="280">
      <c r="A280" s="57"/>
      <c r="B280" s="56"/>
      <c r="C280" s="56"/>
      <c r="D280" s="57"/>
      <c r="E280" s="57"/>
      <c r="F280" s="57"/>
      <c r="G280" s="57"/>
      <c r="H280" s="58"/>
      <c r="I280" s="58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0"/>
      <c r="U280" s="50"/>
      <c r="V280" s="50"/>
      <c r="W280" s="50"/>
      <c r="X280" s="50"/>
      <c r="Y280" s="50"/>
      <c r="Z280" s="50"/>
      <c r="AA280" s="59" t="b">
        <v>0</v>
      </c>
      <c r="AB280" s="50"/>
      <c r="AC280" s="50"/>
      <c r="AD280" s="50"/>
      <c r="AE280" s="58"/>
      <c r="AF280" s="58"/>
      <c r="AG280" s="50"/>
    </row>
    <row r="281">
      <c r="A281" s="57"/>
      <c r="B281" s="56"/>
      <c r="C281" s="56"/>
      <c r="D281" s="57"/>
      <c r="E281" s="57"/>
      <c r="F281" s="57"/>
      <c r="G281" s="57"/>
      <c r="H281" s="58"/>
      <c r="I281" s="58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0"/>
      <c r="U281" s="50"/>
      <c r="V281" s="50"/>
      <c r="W281" s="50"/>
      <c r="X281" s="50"/>
      <c r="Y281" s="50"/>
      <c r="Z281" s="50"/>
      <c r="AA281" s="59" t="b">
        <v>0</v>
      </c>
      <c r="AB281" s="50"/>
      <c r="AC281" s="50"/>
      <c r="AD281" s="50"/>
      <c r="AE281" s="58"/>
      <c r="AF281" s="58"/>
      <c r="AG281" s="50"/>
    </row>
    <row r="282">
      <c r="A282" s="57"/>
      <c r="B282" s="56"/>
      <c r="C282" s="56"/>
      <c r="D282" s="57"/>
      <c r="E282" s="57"/>
      <c r="F282" s="57"/>
      <c r="G282" s="57"/>
      <c r="H282" s="58"/>
      <c r="I282" s="58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0"/>
      <c r="U282" s="50"/>
      <c r="V282" s="50"/>
      <c r="W282" s="50"/>
      <c r="X282" s="50"/>
      <c r="Y282" s="50"/>
      <c r="Z282" s="50"/>
      <c r="AA282" s="59" t="b">
        <v>0</v>
      </c>
      <c r="AB282" s="50"/>
      <c r="AC282" s="50"/>
      <c r="AD282" s="50"/>
      <c r="AE282" s="58"/>
      <c r="AF282" s="58"/>
      <c r="AG282" s="50"/>
    </row>
    <row r="283">
      <c r="A283" s="57"/>
      <c r="B283" s="56"/>
      <c r="C283" s="56"/>
      <c r="D283" s="57"/>
      <c r="E283" s="57"/>
      <c r="F283" s="57"/>
      <c r="G283" s="57"/>
      <c r="H283" s="58"/>
      <c r="I283" s="58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0"/>
      <c r="U283" s="50"/>
      <c r="V283" s="50"/>
      <c r="W283" s="50"/>
      <c r="X283" s="50"/>
      <c r="Y283" s="50"/>
      <c r="Z283" s="50"/>
      <c r="AA283" s="59" t="b">
        <v>0</v>
      </c>
      <c r="AB283" s="50"/>
      <c r="AC283" s="50"/>
      <c r="AD283" s="50"/>
      <c r="AE283" s="58"/>
      <c r="AF283" s="58"/>
      <c r="AG283" s="50"/>
    </row>
    <row r="284">
      <c r="A284" s="57"/>
      <c r="B284" s="56"/>
      <c r="C284" s="56"/>
      <c r="D284" s="57"/>
      <c r="E284" s="57"/>
      <c r="F284" s="57"/>
      <c r="G284" s="57"/>
      <c r="H284" s="58"/>
      <c r="I284" s="58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0"/>
      <c r="U284" s="50"/>
      <c r="V284" s="50"/>
      <c r="W284" s="50"/>
      <c r="X284" s="50"/>
      <c r="Y284" s="50"/>
      <c r="Z284" s="50"/>
      <c r="AA284" s="59" t="b">
        <v>0</v>
      </c>
      <c r="AB284" s="50"/>
      <c r="AC284" s="50"/>
      <c r="AD284" s="50"/>
      <c r="AE284" s="58"/>
      <c r="AF284" s="58"/>
      <c r="AG284" s="50"/>
    </row>
    <row r="285">
      <c r="A285" s="57"/>
      <c r="B285" s="56"/>
      <c r="C285" s="56"/>
      <c r="D285" s="57"/>
      <c r="E285" s="57"/>
      <c r="F285" s="57"/>
      <c r="G285" s="57"/>
      <c r="H285" s="58"/>
      <c r="I285" s="58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0"/>
      <c r="U285" s="50"/>
      <c r="V285" s="50"/>
      <c r="W285" s="50"/>
      <c r="X285" s="50"/>
      <c r="Y285" s="50"/>
      <c r="Z285" s="50"/>
      <c r="AA285" s="59" t="b">
        <v>0</v>
      </c>
      <c r="AB285" s="50"/>
      <c r="AC285" s="50"/>
      <c r="AD285" s="50"/>
      <c r="AE285" s="58"/>
      <c r="AF285" s="58"/>
      <c r="AG285" s="50"/>
    </row>
    <row r="286">
      <c r="A286" s="57"/>
      <c r="B286" s="56"/>
      <c r="C286" s="56"/>
      <c r="D286" s="57"/>
      <c r="E286" s="57"/>
      <c r="F286" s="57"/>
      <c r="G286" s="57"/>
      <c r="H286" s="58"/>
      <c r="I286" s="58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0"/>
      <c r="U286" s="50"/>
      <c r="V286" s="50"/>
      <c r="W286" s="50"/>
      <c r="X286" s="50"/>
      <c r="Y286" s="50"/>
      <c r="Z286" s="50"/>
      <c r="AA286" s="59" t="b">
        <v>0</v>
      </c>
      <c r="AB286" s="50"/>
      <c r="AC286" s="50"/>
      <c r="AD286" s="50"/>
      <c r="AE286" s="58"/>
      <c r="AF286" s="58"/>
      <c r="AG286" s="50"/>
    </row>
    <row r="287">
      <c r="A287" s="57"/>
      <c r="B287" s="56"/>
      <c r="C287" s="56"/>
      <c r="D287" s="57"/>
      <c r="E287" s="57"/>
      <c r="F287" s="57"/>
      <c r="G287" s="57"/>
      <c r="H287" s="58"/>
      <c r="I287" s="58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0"/>
      <c r="U287" s="50"/>
      <c r="V287" s="50"/>
      <c r="W287" s="50"/>
      <c r="X287" s="50"/>
      <c r="Y287" s="50"/>
      <c r="Z287" s="50"/>
      <c r="AA287" s="59" t="b">
        <v>0</v>
      </c>
      <c r="AB287" s="50"/>
      <c r="AC287" s="50"/>
      <c r="AD287" s="50"/>
      <c r="AE287" s="58"/>
      <c r="AF287" s="58"/>
      <c r="AG287" s="50"/>
    </row>
    <row r="288">
      <c r="A288" s="57"/>
      <c r="B288" s="56"/>
      <c r="C288" s="56"/>
      <c r="D288" s="57"/>
      <c r="E288" s="57"/>
      <c r="F288" s="57"/>
      <c r="G288" s="57"/>
      <c r="H288" s="58"/>
      <c r="I288" s="58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0"/>
      <c r="U288" s="50"/>
      <c r="V288" s="50"/>
      <c r="W288" s="50"/>
      <c r="X288" s="50"/>
      <c r="Y288" s="50"/>
      <c r="Z288" s="50"/>
      <c r="AA288" s="59" t="b">
        <v>0</v>
      </c>
      <c r="AB288" s="50"/>
      <c r="AC288" s="50"/>
      <c r="AD288" s="50"/>
      <c r="AE288" s="58"/>
      <c r="AF288" s="58"/>
      <c r="AG288" s="50"/>
    </row>
    <row r="289">
      <c r="A289" s="57"/>
      <c r="B289" s="56"/>
      <c r="C289" s="56"/>
      <c r="D289" s="57"/>
      <c r="E289" s="57"/>
      <c r="F289" s="57"/>
      <c r="G289" s="57"/>
      <c r="H289" s="58"/>
      <c r="I289" s="58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0"/>
      <c r="U289" s="50"/>
      <c r="V289" s="50"/>
      <c r="W289" s="50"/>
      <c r="X289" s="50"/>
      <c r="Y289" s="50"/>
      <c r="Z289" s="50"/>
      <c r="AA289" s="59" t="b">
        <v>0</v>
      </c>
      <c r="AB289" s="50"/>
      <c r="AC289" s="50"/>
      <c r="AD289" s="50"/>
      <c r="AE289" s="58"/>
      <c r="AF289" s="58"/>
      <c r="AG289" s="50"/>
    </row>
    <row r="290">
      <c r="A290" s="57"/>
      <c r="B290" s="56"/>
      <c r="C290" s="56"/>
      <c r="D290" s="57"/>
      <c r="E290" s="57"/>
      <c r="F290" s="57"/>
      <c r="G290" s="57"/>
      <c r="H290" s="58"/>
      <c r="I290" s="58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0"/>
      <c r="U290" s="50"/>
      <c r="V290" s="50"/>
      <c r="W290" s="50"/>
      <c r="X290" s="50"/>
      <c r="Y290" s="50"/>
      <c r="Z290" s="50"/>
      <c r="AA290" s="59" t="b">
        <v>0</v>
      </c>
      <c r="AB290" s="50"/>
      <c r="AC290" s="50"/>
      <c r="AD290" s="50"/>
      <c r="AE290" s="58"/>
      <c r="AF290" s="58"/>
      <c r="AG290" s="50"/>
    </row>
    <row r="291">
      <c r="A291" s="57"/>
      <c r="B291" s="56"/>
      <c r="C291" s="56"/>
      <c r="D291" s="57"/>
      <c r="E291" s="57"/>
      <c r="F291" s="57"/>
      <c r="G291" s="57"/>
      <c r="H291" s="58"/>
      <c r="I291" s="58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0"/>
      <c r="U291" s="50"/>
      <c r="V291" s="50"/>
      <c r="W291" s="50"/>
      <c r="X291" s="50"/>
      <c r="Y291" s="50"/>
      <c r="Z291" s="50"/>
      <c r="AA291" s="59" t="b">
        <v>0</v>
      </c>
      <c r="AB291" s="50"/>
      <c r="AC291" s="50"/>
      <c r="AD291" s="50"/>
      <c r="AE291" s="58"/>
      <c r="AF291" s="58"/>
      <c r="AG291" s="50"/>
    </row>
    <row r="292">
      <c r="A292" s="57"/>
      <c r="B292" s="56"/>
      <c r="C292" s="56"/>
      <c r="D292" s="57"/>
      <c r="E292" s="57"/>
      <c r="F292" s="57"/>
      <c r="G292" s="57"/>
      <c r="H292" s="58"/>
      <c r="I292" s="58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0"/>
      <c r="U292" s="50"/>
      <c r="V292" s="50"/>
      <c r="W292" s="50"/>
      <c r="X292" s="50"/>
      <c r="Y292" s="50"/>
      <c r="Z292" s="50"/>
      <c r="AA292" s="59" t="b">
        <v>0</v>
      </c>
      <c r="AB292" s="50"/>
      <c r="AC292" s="50"/>
      <c r="AD292" s="50"/>
      <c r="AE292" s="58"/>
      <c r="AF292" s="58"/>
      <c r="AG292" s="50"/>
    </row>
    <row r="293">
      <c r="A293" s="57"/>
      <c r="B293" s="56"/>
      <c r="C293" s="56"/>
      <c r="D293" s="57"/>
      <c r="E293" s="57"/>
      <c r="F293" s="57"/>
      <c r="G293" s="57"/>
      <c r="H293" s="58"/>
      <c r="I293" s="58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0"/>
      <c r="U293" s="50"/>
      <c r="V293" s="50"/>
      <c r="W293" s="50"/>
      <c r="X293" s="50"/>
      <c r="Y293" s="50"/>
      <c r="Z293" s="50"/>
      <c r="AA293" s="59" t="b">
        <v>0</v>
      </c>
      <c r="AB293" s="50"/>
      <c r="AC293" s="50"/>
      <c r="AD293" s="50"/>
      <c r="AE293" s="58"/>
      <c r="AF293" s="58"/>
      <c r="AG293" s="50"/>
    </row>
    <row r="294">
      <c r="A294" s="57"/>
      <c r="B294" s="56"/>
      <c r="C294" s="56"/>
      <c r="D294" s="57"/>
      <c r="E294" s="57"/>
      <c r="F294" s="57"/>
      <c r="G294" s="57"/>
      <c r="H294" s="58"/>
      <c r="I294" s="58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0"/>
      <c r="U294" s="50"/>
      <c r="V294" s="50"/>
      <c r="W294" s="50"/>
      <c r="X294" s="50"/>
      <c r="Y294" s="50"/>
      <c r="Z294" s="50"/>
      <c r="AA294" s="59" t="b">
        <v>0</v>
      </c>
      <c r="AB294" s="50"/>
      <c r="AC294" s="50"/>
      <c r="AD294" s="50"/>
      <c r="AE294" s="58"/>
      <c r="AF294" s="58"/>
      <c r="AG294" s="50"/>
    </row>
    <row r="295">
      <c r="A295" s="57"/>
      <c r="B295" s="56"/>
      <c r="C295" s="56"/>
      <c r="D295" s="57"/>
      <c r="E295" s="57"/>
      <c r="F295" s="57"/>
      <c r="G295" s="57"/>
      <c r="H295" s="58"/>
      <c r="I295" s="58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0"/>
      <c r="U295" s="50"/>
      <c r="V295" s="50"/>
      <c r="W295" s="50"/>
      <c r="X295" s="50"/>
      <c r="Y295" s="50"/>
      <c r="Z295" s="50"/>
      <c r="AA295" s="59" t="b">
        <v>0</v>
      </c>
      <c r="AB295" s="50"/>
      <c r="AC295" s="50"/>
      <c r="AD295" s="50"/>
      <c r="AE295" s="58"/>
      <c r="AF295" s="58"/>
      <c r="AG295" s="50"/>
    </row>
    <row r="296">
      <c r="A296" s="57"/>
      <c r="B296" s="56"/>
      <c r="C296" s="56"/>
      <c r="D296" s="57"/>
      <c r="E296" s="57"/>
      <c r="F296" s="57"/>
      <c r="G296" s="57"/>
      <c r="H296" s="58"/>
      <c r="I296" s="58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0"/>
      <c r="U296" s="50"/>
      <c r="V296" s="50"/>
      <c r="W296" s="50"/>
      <c r="X296" s="50"/>
      <c r="Y296" s="50"/>
      <c r="Z296" s="50"/>
      <c r="AA296" s="59" t="b">
        <v>0</v>
      </c>
      <c r="AB296" s="50"/>
      <c r="AC296" s="50"/>
      <c r="AD296" s="50"/>
      <c r="AE296" s="58"/>
      <c r="AF296" s="58"/>
      <c r="AG296" s="50"/>
    </row>
    <row r="297">
      <c r="A297" s="57"/>
      <c r="B297" s="56"/>
      <c r="C297" s="56"/>
      <c r="D297" s="57"/>
      <c r="E297" s="57"/>
      <c r="F297" s="57"/>
      <c r="G297" s="57"/>
      <c r="H297" s="58"/>
      <c r="I297" s="58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0"/>
      <c r="U297" s="50"/>
      <c r="V297" s="50"/>
      <c r="W297" s="50"/>
      <c r="X297" s="50"/>
      <c r="Y297" s="50"/>
      <c r="Z297" s="50"/>
      <c r="AA297" s="59" t="b">
        <v>0</v>
      </c>
      <c r="AB297" s="50"/>
      <c r="AC297" s="50"/>
      <c r="AD297" s="50"/>
      <c r="AE297" s="58"/>
      <c r="AF297" s="58"/>
      <c r="AG297" s="50"/>
    </row>
    <row r="298">
      <c r="A298" s="57"/>
      <c r="B298" s="56"/>
      <c r="C298" s="56"/>
      <c r="D298" s="57"/>
      <c r="E298" s="57"/>
      <c r="F298" s="57"/>
      <c r="G298" s="57"/>
      <c r="H298" s="58"/>
      <c r="I298" s="58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0"/>
      <c r="U298" s="50"/>
      <c r="V298" s="50"/>
      <c r="W298" s="50"/>
      <c r="X298" s="50"/>
      <c r="Y298" s="50"/>
      <c r="Z298" s="50"/>
      <c r="AA298" s="59" t="b">
        <v>0</v>
      </c>
      <c r="AB298" s="50"/>
      <c r="AC298" s="50"/>
      <c r="AD298" s="50"/>
      <c r="AE298" s="58"/>
      <c r="AF298" s="58"/>
      <c r="AG298" s="50"/>
    </row>
    <row r="299">
      <c r="A299" s="57"/>
      <c r="B299" s="56"/>
      <c r="C299" s="56"/>
      <c r="D299" s="57"/>
      <c r="E299" s="57"/>
      <c r="F299" s="57"/>
      <c r="G299" s="57"/>
      <c r="H299" s="58"/>
      <c r="I299" s="58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0"/>
      <c r="U299" s="50"/>
      <c r="V299" s="50"/>
      <c r="W299" s="50"/>
      <c r="X299" s="50"/>
      <c r="Y299" s="50"/>
      <c r="Z299" s="50"/>
      <c r="AA299" s="59" t="b">
        <v>0</v>
      </c>
      <c r="AB299" s="50"/>
      <c r="AC299" s="50"/>
      <c r="AD299" s="50"/>
      <c r="AE299" s="58"/>
      <c r="AF299" s="58"/>
      <c r="AG299" s="50"/>
    </row>
    <row r="300">
      <c r="A300" s="57"/>
      <c r="B300" s="56"/>
      <c r="C300" s="56"/>
      <c r="D300" s="57"/>
      <c r="E300" s="57"/>
      <c r="F300" s="57"/>
      <c r="G300" s="57"/>
      <c r="H300" s="58"/>
      <c r="I300" s="58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0"/>
      <c r="U300" s="50"/>
      <c r="V300" s="50"/>
      <c r="W300" s="50"/>
      <c r="X300" s="50"/>
      <c r="Y300" s="50"/>
      <c r="Z300" s="50"/>
      <c r="AA300" s="59" t="b">
        <v>0</v>
      </c>
      <c r="AB300" s="50"/>
      <c r="AC300" s="50"/>
      <c r="AD300" s="50"/>
      <c r="AE300" s="58"/>
      <c r="AF300" s="58"/>
      <c r="AG300" s="50"/>
    </row>
    <row r="301">
      <c r="A301" s="57"/>
      <c r="B301" s="56"/>
      <c r="C301" s="56"/>
      <c r="D301" s="57"/>
      <c r="E301" s="57"/>
      <c r="F301" s="57"/>
      <c r="G301" s="57"/>
      <c r="H301" s="58"/>
      <c r="I301" s="58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0"/>
      <c r="U301" s="50"/>
      <c r="V301" s="50"/>
      <c r="W301" s="50"/>
      <c r="X301" s="50"/>
      <c r="Y301" s="50"/>
      <c r="Z301" s="50"/>
      <c r="AA301" s="59" t="b">
        <v>0</v>
      </c>
      <c r="AB301" s="50"/>
      <c r="AC301" s="50"/>
      <c r="AD301" s="50"/>
      <c r="AE301" s="58"/>
      <c r="AF301" s="58"/>
      <c r="AG301" s="50"/>
    </row>
    <row r="302">
      <c r="A302" s="57"/>
      <c r="B302" s="56"/>
      <c r="C302" s="56"/>
      <c r="D302" s="57"/>
      <c r="E302" s="57"/>
      <c r="F302" s="57"/>
      <c r="G302" s="57"/>
      <c r="H302" s="58"/>
      <c r="I302" s="58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0"/>
      <c r="U302" s="50"/>
      <c r="V302" s="50"/>
      <c r="W302" s="50"/>
      <c r="X302" s="50"/>
      <c r="Y302" s="50"/>
      <c r="Z302" s="50"/>
      <c r="AA302" s="59" t="b">
        <v>0</v>
      </c>
      <c r="AB302" s="50"/>
      <c r="AC302" s="50"/>
      <c r="AD302" s="50"/>
      <c r="AE302" s="58"/>
      <c r="AF302" s="58"/>
      <c r="AG302" s="50"/>
    </row>
    <row r="303">
      <c r="A303" s="57"/>
      <c r="B303" s="56"/>
      <c r="C303" s="56"/>
      <c r="D303" s="57"/>
      <c r="E303" s="57"/>
      <c r="F303" s="57"/>
      <c r="G303" s="57"/>
      <c r="H303" s="58"/>
      <c r="I303" s="58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0"/>
      <c r="U303" s="50"/>
      <c r="V303" s="50"/>
      <c r="W303" s="50"/>
      <c r="X303" s="50"/>
      <c r="Y303" s="50"/>
      <c r="Z303" s="50"/>
      <c r="AA303" s="59" t="b">
        <v>0</v>
      </c>
      <c r="AB303" s="50"/>
      <c r="AC303" s="50"/>
      <c r="AD303" s="50"/>
      <c r="AE303" s="58"/>
      <c r="AF303" s="58"/>
      <c r="AG303" s="50"/>
    </row>
    <row r="304">
      <c r="A304" s="57"/>
      <c r="B304" s="56"/>
      <c r="C304" s="56"/>
      <c r="D304" s="57"/>
      <c r="E304" s="57"/>
      <c r="F304" s="57"/>
      <c r="G304" s="57"/>
      <c r="H304" s="58"/>
      <c r="I304" s="58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0"/>
      <c r="U304" s="50"/>
      <c r="V304" s="50"/>
      <c r="W304" s="50"/>
      <c r="X304" s="50"/>
      <c r="Y304" s="50"/>
      <c r="Z304" s="50"/>
      <c r="AA304" s="59" t="b">
        <v>0</v>
      </c>
      <c r="AB304" s="50"/>
      <c r="AC304" s="50"/>
      <c r="AD304" s="50"/>
      <c r="AE304" s="58"/>
      <c r="AF304" s="58"/>
      <c r="AG304" s="50"/>
    </row>
    <row r="305">
      <c r="A305" s="57"/>
      <c r="B305" s="56"/>
      <c r="C305" s="56"/>
      <c r="D305" s="57"/>
      <c r="E305" s="57"/>
      <c r="F305" s="57"/>
      <c r="G305" s="57"/>
      <c r="H305" s="58"/>
      <c r="I305" s="58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0"/>
      <c r="U305" s="50"/>
      <c r="V305" s="50"/>
      <c r="W305" s="50"/>
      <c r="X305" s="50"/>
      <c r="Y305" s="50"/>
      <c r="Z305" s="50"/>
      <c r="AA305" s="59" t="b">
        <v>0</v>
      </c>
      <c r="AB305" s="50"/>
      <c r="AC305" s="50"/>
      <c r="AD305" s="50"/>
      <c r="AE305" s="58"/>
      <c r="AF305" s="58"/>
      <c r="AG305" s="50"/>
    </row>
    <row r="306">
      <c r="A306" s="57"/>
      <c r="B306" s="56"/>
      <c r="C306" s="56"/>
      <c r="D306" s="57"/>
      <c r="E306" s="57"/>
      <c r="F306" s="57"/>
      <c r="G306" s="57"/>
      <c r="H306" s="58"/>
      <c r="I306" s="58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0"/>
      <c r="U306" s="50"/>
      <c r="V306" s="50"/>
      <c r="W306" s="50"/>
      <c r="X306" s="50"/>
      <c r="Y306" s="50"/>
      <c r="Z306" s="50"/>
      <c r="AA306" s="59" t="b">
        <v>0</v>
      </c>
      <c r="AB306" s="50"/>
      <c r="AC306" s="50"/>
      <c r="AD306" s="50"/>
      <c r="AE306" s="58"/>
      <c r="AF306" s="58"/>
      <c r="AG306" s="50"/>
    </row>
    <row r="307">
      <c r="A307" s="57"/>
      <c r="B307" s="56"/>
      <c r="C307" s="56"/>
      <c r="D307" s="57"/>
      <c r="E307" s="57"/>
      <c r="F307" s="57"/>
      <c r="G307" s="57"/>
      <c r="H307" s="58"/>
      <c r="I307" s="58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0"/>
      <c r="U307" s="50"/>
      <c r="V307" s="50"/>
      <c r="W307" s="50"/>
      <c r="X307" s="50"/>
      <c r="Y307" s="50"/>
      <c r="Z307" s="50"/>
      <c r="AA307" s="59" t="b">
        <v>0</v>
      </c>
      <c r="AB307" s="50"/>
      <c r="AC307" s="50"/>
      <c r="AD307" s="50"/>
      <c r="AE307" s="58"/>
      <c r="AF307" s="58"/>
      <c r="AG307" s="50"/>
    </row>
    <row r="308">
      <c r="A308" s="57"/>
      <c r="B308" s="56"/>
      <c r="C308" s="56"/>
      <c r="D308" s="57"/>
      <c r="E308" s="57"/>
      <c r="F308" s="57"/>
      <c r="G308" s="57"/>
      <c r="H308" s="58"/>
      <c r="I308" s="58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0"/>
      <c r="U308" s="50"/>
      <c r="V308" s="50"/>
      <c r="W308" s="50"/>
      <c r="X308" s="50"/>
      <c r="Y308" s="50"/>
      <c r="Z308" s="50"/>
      <c r="AA308" s="59" t="b">
        <v>0</v>
      </c>
      <c r="AB308" s="50"/>
      <c r="AC308" s="50"/>
      <c r="AD308" s="50"/>
      <c r="AE308" s="58"/>
      <c r="AF308" s="58"/>
      <c r="AG308" s="50"/>
    </row>
    <row r="309">
      <c r="A309" s="57"/>
      <c r="B309" s="56"/>
      <c r="C309" s="56"/>
      <c r="D309" s="57"/>
      <c r="E309" s="57"/>
      <c r="F309" s="57"/>
      <c r="G309" s="57"/>
      <c r="H309" s="58"/>
      <c r="I309" s="58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0"/>
      <c r="U309" s="50"/>
      <c r="V309" s="50"/>
      <c r="W309" s="50"/>
      <c r="X309" s="50"/>
      <c r="Y309" s="50"/>
      <c r="Z309" s="50"/>
      <c r="AA309" s="59" t="b">
        <v>0</v>
      </c>
      <c r="AB309" s="50"/>
      <c r="AC309" s="50"/>
      <c r="AD309" s="50"/>
      <c r="AE309" s="58"/>
      <c r="AF309" s="58"/>
      <c r="AG309" s="50"/>
    </row>
    <row r="310">
      <c r="A310" s="57"/>
      <c r="B310" s="56"/>
      <c r="C310" s="56"/>
      <c r="D310" s="57"/>
      <c r="E310" s="57"/>
      <c r="F310" s="57"/>
      <c r="G310" s="57"/>
      <c r="H310" s="58"/>
      <c r="I310" s="58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0"/>
      <c r="U310" s="50"/>
      <c r="V310" s="50"/>
      <c r="W310" s="50"/>
      <c r="X310" s="50"/>
      <c r="Y310" s="50"/>
      <c r="Z310" s="50"/>
      <c r="AA310" s="59" t="b">
        <v>0</v>
      </c>
      <c r="AB310" s="50"/>
      <c r="AC310" s="50"/>
      <c r="AD310" s="50"/>
      <c r="AE310" s="58"/>
      <c r="AF310" s="58"/>
      <c r="AG310" s="50"/>
    </row>
    <row r="311">
      <c r="A311" s="57"/>
      <c r="B311" s="56"/>
      <c r="C311" s="56"/>
      <c r="D311" s="57"/>
      <c r="E311" s="57"/>
      <c r="F311" s="57"/>
      <c r="G311" s="57"/>
      <c r="H311" s="58"/>
      <c r="I311" s="58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0"/>
      <c r="U311" s="50"/>
      <c r="V311" s="50"/>
      <c r="W311" s="50"/>
      <c r="X311" s="50"/>
      <c r="Y311" s="50"/>
      <c r="Z311" s="50"/>
      <c r="AA311" s="59" t="b">
        <v>0</v>
      </c>
      <c r="AB311" s="50"/>
      <c r="AC311" s="50"/>
      <c r="AD311" s="50"/>
      <c r="AE311" s="58"/>
      <c r="AF311" s="58"/>
      <c r="AG311" s="50"/>
    </row>
    <row r="312">
      <c r="A312" s="57"/>
      <c r="B312" s="56"/>
      <c r="C312" s="56"/>
      <c r="D312" s="57"/>
      <c r="E312" s="57"/>
      <c r="F312" s="57"/>
      <c r="G312" s="57"/>
      <c r="H312" s="58"/>
      <c r="I312" s="58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0"/>
      <c r="U312" s="50"/>
      <c r="V312" s="50"/>
      <c r="W312" s="50"/>
      <c r="X312" s="50"/>
      <c r="Y312" s="50"/>
      <c r="Z312" s="50"/>
      <c r="AA312" s="59" t="b">
        <v>0</v>
      </c>
      <c r="AB312" s="50"/>
      <c r="AC312" s="50"/>
      <c r="AD312" s="50"/>
      <c r="AE312" s="58"/>
      <c r="AF312" s="58"/>
      <c r="AG312" s="50"/>
    </row>
    <row r="313">
      <c r="A313" s="57"/>
      <c r="B313" s="56"/>
      <c r="C313" s="56"/>
      <c r="D313" s="57"/>
      <c r="E313" s="57"/>
      <c r="F313" s="57"/>
      <c r="G313" s="57"/>
      <c r="H313" s="58"/>
      <c r="I313" s="58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0"/>
      <c r="U313" s="50"/>
      <c r="V313" s="50"/>
      <c r="W313" s="50"/>
      <c r="X313" s="50"/>
      <c r="Y313" s="50"/>
      <c r="Z313" s="50"/>
      <c r="AA313" s="59" t="b">
        <v>0</v>
      </c>
      <c r="AB313" s="50"/>
      <c r="AC313" s="50"/>
      <c r="AD313" s="50"/>
      <c r="AE313" s="58"/>
      <c r="AF313" s="58"/>
      <c r="AG313" s="50"/>
    </row>
    <row r="314">
      <c r="A314" s="57"/>
      <c r="B314" s="56"/>
      <c r="C314" s="56"/>
      <c r="D314" s="57"/>
      <c r="E314" s="57"/>
      <c r="F314" s="57"/>
      <c r="G314" s="57"/>
      <c r="H314" s="58"/>
      <c r="I314" s="58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0"/>
      <c r="U314" s="50"/>
      <c r="V314" s="50"/>
      <c r="W314" s="50"/>
      <c r="X314" s="50"/>
      <c r="Y314" s="50"/>
      <c r="Z314" s="50"/>
      <c r="AA314" s="59" t="b">
        <v>0</v>
      </c>
      <c r="AB314" s="50"/>
      <c r="AC314" s="50"/>
      <c r="AD314" s="50"/>
      <c r="AE314" s="58"/>
      <c r="AF314" s="58"/>
      <c r="AG314" s="50"/>
    </row>
    <row r="315">
      <c r="A315" s="57"/>
      <c r="B315" s="56"/>
      <c r="C315" s="56"/>
      <c r="D315" s="57"/>
      <c r="E315" s="57"/>
      <c r="F315" s="57"/>
      <c r="G315" s="57"/>
      <c r="H315" s="58"/>
      <c r="I315" s="58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0"/>
      <c r="U315" s="50"/>
      <c r="V315" s="50"/>
      <c r="W315" s="50"/>
      <c r="X315" s="50"/>
      <c r="Y315" s="50"/>
      <c r="Z315" s="50"/>
      <c r="AA315" s="59" t="b">
        <v>0</v>
      </c>
      <c r="AB315" s="50"/>
      <c r="AC315" s="50"/>
      <c r="AD315" s="50"/>
      <c r="AE315" s="58"/>
      <c r="AF315" s="58"/>
      <c r="AG315" s="50"/>
    </row>
    <row r="316">
      <c r="A316" s="57"/>
      <c r="B316" s="56"/>
      <c r="C316" s="56"/>
      <c r="D316" s="57"/>
      <c r="E316" s="57"/>
      <c r="F316" s="57"/>
      <c r="G316" s="57"/>
      <c r="H316" s="58"/>
      <c r="I316" s="58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0"/>
      <c r="U316" s="50"/>
      <c r="V316" s="50"/>
      <c r="W316" s="50"/>
      <c r="X316" s="50"/>
      <c r="Y316" s="50"/>
      <c r="Z316" s="50"/>
      <c r="AA316" s="59" t="b">
        <v>0</v>
      </c>
      <c r="AB316" s="50"/>
      <c r="AC316" s="50"/>
      <c r="AD316" s="50"/>
      <c r="AE316" s="58"/>
      <c r="AF316" s="58"/>
      <c r="AG316" s="50"/>
    </row>
    <row r="317">
      <c r="A317" s="57"/>
      <c r="B317" s="56"/>
      <c r="C317" s="56"/>
      <c r="D317" s="57"/>
      <c r="E317" s="57"/>
      <c r="F317" s="57"/>
      <c r="G317" s="57"/>
      <c r="H317" s="58"/>
      <c r="I317" s="58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0"/>
      <c r="U317" s="50"/>
      <c r="V317" s="50"/>
      <c r="W317" s="50"/>
      <c r="X317" s="50"/>
      <c r="Y317" s="50"/>
      <c r="Z317" s="50"/>
      <c r="AA317" s="59" t="b">
        <v>0</v>
      </c>
      <c r="AB317" s="50"/>
      <c r="AC317" s="50"/>
      <c r="AD317" s="50"/>
      <c r="AE317" s="58"/>
      <c r="AF317" s="58"/>
      <c r="AG317" s="50"/>
    </row>
    <row r="318">
      <c r="A318" s="57"/>
      <c r="B318" s="56"/>
      <c r="C318" s="56"/>
      <c r="D318" s="57"/>
      <c r="E318" s="57"/>
      <c r="F318" s="57"/>
      <c r="G318" s="57"/>
      <c r="H318" s="58"/>
      <c r="I318" s="58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0"/>
      <c r="U318" s="50"/>
      <c r="V318" s="50"/>
      <c r="W318" s="50"/>
      <c r="X318" s="50"/>
      <c r="Y318" s="50"/>
      <c r="Z318" s="50"/>
      <c r="AA318" s="59" t="b">
        <v>0</v>
      </c>
      <c r="AB318" s="50"/>
      <c r="AC318" s="50"/>
      <c r="AD318" s="50"/>
      <c r="AE318" s="58"/>
      <c r="AF318" s="58"/>
      <c r="AG318" s="50"/>
    </row>
    <row r="319">
      <c r="A319" s="57"/>
      <c r="B319" s="56"/>
      <c r="C319" s="56"/>
      <c r="D319" s="57"/>
      <c r="E319" s="57"/>
      <c r="F319" s="57"/>
      <c r="G319" s="57"/>
      <c r="H319" s="58"/>
      <c r="I319" s="58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0"/>
      <c r="U319" s="50"/>
      <c r="V319" s="50"/>
      <c r="W319" s="50"/>
      <c r="X319" s="50"/>
      <c r="Y319" s="50"/>
      <c r="Z319" s="50"/>
      <c r="AA319" s="59" t="b">
        <v>0</v>
      </c>
      <c r="AB319" s="50"/>
      <c r="AC319" s="50"/>
      <c r="AD319" s="50"/>
      <c r="AE319" s="58"/>
      <c r="AF319" s="58"/>
      <c r="AG319" s="50"/>
    </row>
    <row r="320">
      <c r="A320" s="57"/>
      <c r="B320" s="56"/>
      <c r="C320" s="56"/>
      <c r="D320" s="57"/>
      <c r="E320" s="57"/>
      <c r="F320" s="57"/>
      <c r="G320" s="57"/>
      <c r="H320" s="58"/>
      <c r="I320" s="58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0"/>
      <c r="U320" s="50"/>
      <c r="V320" s="50"/>
      <c r="W320" s="50"/>
      <c r="X320" s="50"/>
      <c r="Y320" s="50"/>
      <c r="Z320" s="50"/>
      <c r="AA320" s="59" t="b">
        <v>0</v>
      </c>
      <c r="AB320" s="50"/>
      <c r="AC320" s="50"/>
      <c r="AD320" s="50"/>
      <c r="AE320" s="58"/>
      <c r="AF320" s="58"/>
      <c r="AG320" s="50"/>
    </row>
    <row r="321">
      <c r="A321" s="57"/>
      <c r="B321" s="56"/>
      <c r="C321" s="56"/>
      <c r="D321" s="57"/>
      <c r="E321" s="57"/>
      <c r="F321" s="57"/>
      <c r="G321" s="57"/>
      <c r="H321" s="58"/>
      <c r="I321" s="58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0"/>
      <c r="U321" s="50"/>
      <c r="V321" s="50"/>
      <c r="W321" s="50"/>
      <c r="X321" s="50"/>
      <c r="Y321" s="50"/>
      <c r="Z321" s="50"/>
      <c r="AA321" s="59" t="b">
        <v>0</v>
      </c>
      <c r="AB321" s="50"/>
      <c r="AC321" s="50"/>
      <c r="AD321" s="50"/>
      <c r="AE321" s="58"/>
      <c r="AF321" s="58"/>
      <c r="AG321" s="50"/>
    </row>
    <row r="322">
      <c r="A322" s="57"/>
      <c r="B322" s="56"/>
      <c r="C322" s="56"/>
      <c r="D322" s="57"/>
      <c r="E322" s="57"/>
      <c r="F322" s="57"/>
      <c r="G322" s="57"/>
      <c r="H322" s="58"/>
      <c r="I322" s="58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0"/>
      <c r="U322" s="50"/>
      <c r="V322" s="50"/>
      <c r="W322" s="50"/>
      <c r="X322" s="50"/>
      <c r="Y322" s="50"/>
      <c r="Z322" s="50"/>
      <c r="AA322" s="59" t="b">
        <v>0</v>
      </c>
      <c r="AB322" s="50"/>
      <c r="AC322" s="50"/>
      <c r="AD322" s="50"/>
      <c r="AE322" s="58"/>
      <c r="AF322" s="58"/>
      <c r="AG322" s="50"/>
    </row>
    <row r="323">
      <c r="A323" s="57"/>
      <c r="B323" s="56"/>
      <c r="C323" s="56"/>
      <c r="D323" s="57"/>
      <c r="E323" s="57"/>
      <c r="F323" s="57"/>
      <c r="G323" s="57"/>
      <c r="H323" s="58"/>
      <c r="I323" s="58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0"/>
      <c r="U323" s="50"/>
      <c r="V323" s="50"/>
      <c r="W323" s="50"/>
      <c r="X323" s="50"/>
      <c r="Y323" s="50"/>
      <c r="Z323" s="50"/>
      <c r="AA323" s="59" t="b">
        <v>0</v>
      </c>
      <c r="AB323" s="50"/>
      <c r="AC323" s="50"/>
      <c r="AD323" s="50"/>
      <c r="AE323" s="58"/>
      <c r="AF323" s="58"/>
      <c r="AG323" s="50"/>
    </row>
    <row r="324">
      <c r="A324" s="57"/>
      <c r="B324" s="56"/>
      <c r="C324" s="56"/>
      <c r="D324" s="57"/>
      <c r="E324" s="57"/>
      <c r="F324" s="57"/>
      <c r="G324" s="57"/>
      <c r="H324" s="58"/>
      <c r="I324" s="58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0"/>
      <c r="U324" s="50"/>
      <c r="V324" s="50"/>
      <c r="W324" s="50"/>
      <c r="X324" s="50"/>
      <c r="Y324" s="50"/>
      <c r="Z324" s="50"/>
      <c r="AA324" s="59" t="b">
        <v>0</v>
      </c>
      <c r="AB324" s="50"/>
      <c r="AC324" s="50"/>
      <c r="AD324" s="50"/>
      <c r="AE324" s="58"/>
      <c r="AF324" s="58"/>
      <c r="AG324" s="50"/>
    </row>
    <row r="325">
      <c r="A325" s="57"/>
      <c r="B325" s="56"/>
      <c r="C325" s="56"/>
      <c r="D325" s="57"/>
      <c r="E325" s="57"/>
      <c r="F325" s="57"/>
      <c r="G325" s="57"/>
      <c r="H325" s="58"/>
      <c r="I325" s="58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0"/>
      <c r="U325" s="50"/>
      <c r="V325" s="50"/>
      <c r="W325" s="50"/>
      <c r="X325" s="50"/>
      <c r="Y325" s="50"/>
      <c r="Z325" s="50"/>
      <c r="AA325" s="59" t="b">
        <v>0</v>
      </c>
      <c r="AB325" s="50"/>
      <c r="AC325" s="50"/>
      <c r="AD325" s="50"/>
      <c r="AE325" s="58"/>
      <c r="AF325" s="58"/>
      <c r="AG325" s="50"/>
    </row>
    <row r="326">
      <c r="A326" s="57"/>
      <c r="B326" s="56"/>
      <c r="C326" s="56"/>
      <c r="D326" s="57"/>
      <c r="E326" s="57"/>
      <c r="F326" s="57"/>
      <c r="G326" s="57"/>
      <c r="H326" s="58"/>
      <c r="I326" s="58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0"/>
      <c r="U326" s="50"/>
      <c r="V326" s="50"/>
      <c r="W326" s="50"/>
      <c r="X326" s="50"/>
      <c r="Y326" s="50"/>
      <c r="Z326" s="50"/>
      <c r="AA326" s="59" t="b">
        <v>0</v>
      </c>
      <c r="AB326" s="50"/>
      <c r="AC326" s="50"/>
      <c r="AD326" s="50"/>
      <c r="AE326" s="58"/>
      <c r="AF326" s="58"/>
      <c r="AG326" s="50"/>
    </row>
    <row r="327">
      <c r="A327" s="57"/>
      <c r="B327" s="56"/>
      <c r="C327" s="56"/>
      <c r="D327" s="57"/>
      <c r="E327" s="57"/>
      <c r="F327" s="57"/>
      <c r="G327" s="57"/>
      <c r="H327" s="58"/>
      <c r="I327" s="58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0"/>
      <c r="U327" s="50"/>
      <c r="V327" s="50"/>
      <c r="W327" s="50"/>
      <c r="X327" s="50"/>
      <c r="Y327" s="50"/>
      <c r="Z327" s="50"/>
      <c r="AA327" s="59" t="b">
        <v>0</v>
      </c>
      <c r="AB327" s="50"/>
      <c r="AC327" s="50"/>
      <c r="AD327" s="50"/>
      <c r="AE327" s="58"/>
      <c r="AF327" s="58"/>
      <c r="AG327" s="50"/>
    </row>
    <row r="328">
      <c r="A328" s="57"/>
      <c r="B328" s="56"/>
      <c r="C328" s="56"/>
      <c r="D328" s="57"/>
      <c r="E328" s="57"/>
      <c r="F328" s="57"/>
      <c r="G328" s="57"/>
      <c r="H328" s="58"/>
      <c r="I328" s="58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0"/>
      <c r="U328" s="50"/>
      <c r="V328" s="50"/>
      <c r="W328" s="50"/>
      <c r="X328" s="50"/>
      <c r="Y328" s="50"/>
      <c r="Z328" s="50"/>
      <c r="AA328" s="59" t="b">
        <v>0</v>
      </c>
      <c r="AB328" s="50"/>
      <c r="AC328" s="50"/>
      <c r="AD328" s="50"/>
      <c r="AE328" s="58"/>
      <c r="AF328" s="58"/>
      <c r="AG328" s="50"/>
    </row>
    <row r="329">
      <c r="A329" s="57"/>
      <c r="B329" s="56"/>
      <c r="C329" s="56"/>
      <c r="D329" s="57"/>
      <c r="E329" s="57"/>
      <c r="F329" s="57"/>
      <c r="G329" s="57"/>
      <c r="H329" s="58"/>
      <c r="I329" s="58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0"/>
      <c r="U329" s="50"/>
      <c r="V329" s="50"/>
      <c r="W329" s="50"/>
      <c r="X329" s="50"/>
      <c r="Y329" s="50"/>
      <c r="Z329" s="50"/>
      <c r="AA329" s="59" t="b">
        <v>0</v>
      </c>
      <c r="AB329" s="50"/>
      <c r="AC329" s="50"/>
      <c r="AD329" s="50"/>
      <c r="AE329" s="58"/>
      <c r="AF329" s="58"/>
      <c r="AG329" s="50"/>
    </row>
    <row r="330">
      <c r="A330" s="57"/>
      <c r="B330" s="56"/>
      <c r="C330" s="56"/>
      <c r="D330" s="57"/>
      <c r="E330" s="57"/>
      <c r="F330" s="57"/>
      <c r="G330" s="57"/>
      <c r="H330" s="58"/>
      <c r="I330" s="58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0"/>
      <c r="U330" s="50"/>
      <c r="V330" s="50"/>
      <c r="W330" s="50"/>
      <c r="X330" s="50"/>
      <c r="Y330" s="50"/>
      <c r="Z330" s="50"/>
      <c r="AA330" s="59" t="b">
        <v>0</v>
      </c>
      <c r="AB330" s="50"/>
      <c r="AC330" s="50"/>
      <c r="AD330" s="50"/>
      <c r="AE330" s="58"/>
      <c r="AF330" s="58"/>
      <c r="AG330" s="50"/>
    </row>
    <row r="331">
      <c r="A331" s="57"/>
      <c r="B331" s="56"/>
      <c r="C331" s="56"/>
      <c r="D331" s="57"/>
      <c r="E331" s="57"/>
      <c r="F331" s="57"/>
      <c r="G331" s="57"/>
      <c r="H331" s="58"/>
      <c r="I331" s="58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0"/>
      <c r="U331" s="50"/>
      <c r="V331" s="50"/>
      <c r="W331" s="50"/>
      <c r="X331" s="50"/>
      <c r="Y331" s="50"/>
      <c r="Z331" s="50"/>
      <c r="AA331" s="59" t="b">
        <v>0</v>
      </c>
      <c r="AB331" s="50"/>
      <c r="AC331" s="50"/>
      <c r="AD331" s="50"/>
      <c r="AE331" s="58"/>
      <c r="AF331" s="58"/>
      <c r="AG331" s="50"/>
    </row>
    <row r="332">
      <c r="A332" s="57"/>
      <c r="B332" s="56"/>
      <c r="C332" s="56"/>
      <c r="D332" s="57"/>
      <c r="E332" s="57"/>
      <c r="F332" s="57"/>
      <c r="G332" s="57"/>
      <c r="H332" s="58"/>
      <c r="I332" s="58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0"/>
      <c r="U332" s="50"/>
      <c r="V332" s="50"/>
      <c r="W332" s="50"/>
      <c r="X332" s="50"/>
      <c r="Y332" s="50"/>
      <c r="Z332" s="50"/>
      <c r="AA332" s="59" t="b">
        <v>0</v>
      </c>
      <c r="AB332" s="50"/>
      <c r="AC332" s="50"/>
      <c r="AD332" s="50"/>
      <c r="AE332" s="58"/>
      <c r="AF332" s="58"/>
      <c r="AG332" s="50"/>
    </row>
    <row r="333">
      <c r="A333" s="57"/>
      <c r="B333" s="56"/>
      <c r="C333" s="56"/>
      <c r="D333" s="57"/>
      <c r="E333" s="57"/>
      <c r="F333" s="57"/>
      <c r="G333" s="57"/>
      <c r="H333" s="58"/>
      <c r="I333" s="58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0"/>
      <c r="U333" s="50"/>
      <c r="V333" s="50"/>
      <c r="W333" s="50"/>
      <c r="X333" s="50"/>
      <c r="Y333" s="50"/>
      <c r="Z333" s="50"/>
      <c r="AA333" s="59" t="b">
        <v>0</v>
      </c>
      <c r="AB333" s="50"/>
      <c r="AC333" s="50"/>
      <c r="AD333" s="50"/>
      <c r="AE333" s="58"/>
      <c r="AF333" s="58"/>
      <c r="AG333" s="50"/>
    </row>
    <row r="334">
      <c r="A334" s="57"/>
      <c r="B334" s="56"/>
      <c r="C334" s="56"/>
      <c r="D334" s="57"/>
      <c r="E334" s="57"/>
      <c r="F334" s="57"/>
      <c r="G334" s="57"/>
      <c r="H334" s="58"/>
      <c r="I334" s="58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0"/>
      <c r="U334" s="50"/>
      <c r="V334" s="50"/>
      <c r="W334" s="50"/>
      <c r="X334" s="50"/>
      <c r="Y334" s="50"/>
      <c r="Z334" s="50"/>
      <c r="AA334" s="59" t="b">
        <v>0</v>
      </c>
      <c r="AB334" s="50"/>
      <c r="AC334" s="50"/>
      <c r="AD334" s="50"/>
      <c r="AE334" s="58"/>
      <c r="AF334" s="58"/>
      <c r="AG334" s="50"/>
    </row>
    <row r="335">
      <c r="A335" s="57"/>
      <c r="B335" s="56"/>
      <c r="C335" s="56"/>
      <c r="D335" s="57"/>
      <c r="E335" s="57"/>
      <c r="F335" s="57"/>
      <c r="G335" s="57"/>
      <c r="H335" s="58"/>
      <c r="I335" s="58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0"/>
      <c r="U335" s="50"/>
      <c r="V335" s="50"/>
      <c r="W335" s="50"/>
      <c r="X335" s="50"/>
      <c r="Y335" s="50"/>
      <c r="Z335" s="50"/>
      <c r="AA335" s="59" t="b">
        <v>0</v>
      </c>
      <c r="AB335" s="50"/>
      <c r="AC335" s="50"/>
      <c r="AD335" s="50"/>
      <c r="AE335" s="58"/>
      <c r="AF335" s="58"/>
      <c r="AG335" s="50"/>
    </row>
    <row r="336">
      <c r="A336" s="57"/>
      <c r="B336" s="56"/>
      <c r="C336" s="56"/>
      <c r="D336" s="57"/>
      <c r="E336" s="57"/>
      <c r="F336" s="57"/>
      <c r="G336" s="57"/>
      <c r="H336" s="58"/>
      <c r="I336" s="58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0"/>
      <c r="U336" s="50"/>
      <c r="V336" s="50"/>
      <c r="W336" s="50"/>
      <c r="X336" s="50"/>
      <c r="Y336" s="50"/>
      <c r="Z336" s="50"/>
      <c r="AA336" s="59" t="b">
        <v>0</v>
      </c>
      <c r="AB336" s="50"/>
      <c r="AC336" s="50"/>
      <c r="AD336" s="50"/>
      <c r="AE336" s="58"/>
      <c r="AF336" s="58"/>
      <c r="AG336" s="50"/>
    </row>
    <row r="337">
      <c r="A337" s="57"/>
      <c r="B337" s="56"/>
      <c r="C337" s="56"/>
      <c r="D337" s="57"/>
      <c r="E337" s="57"/>
      <c r="F337" s="57"/>
      <c r="G337" s="57"/>
      <c r="H337" s="58"/>
      <c r="I337" s="58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0"/>
      <c r="U337" s="50"/>
      <c r="V337" s="50"/>
      <c r="W337" s="50"/>
      <c r="X337" s="50"/>
      <c r="Y337" s="50"/>
      <c r="Z337" s="50"/>
      <c r="AA337" s="59" t="b">
        <v>0</v>
      </c>
      <c r="AB337" s="50"/>
      <c r="AC337" s="50"/>
      <c r="AD337" s="50"/>
      <c r="AE337" s="58"/>
      <c r="AF337" s="58"/>
      <c r="AG337" s="50"/>
    </row>
    <row r="338">
      <c r="A338" s="57"/>
      <c r="B338" s="56"/>
      <c r="C338" s="56"/>
      <c r="D338" s="57"/>
      <c r="E338" s="57"/>
      <c r="F338" s="57"/>
      <c r="G338" s="57"/>
      <c r="H338" s="58"/>
      <c r="I338" s="58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0"/>
      <c r="U338" s="50"/>
      <c r="V338" s="50"/>
      <c r="W338" s="50"/>
      <c r="X338" s="50"/>
      <c r="Y338" s="50"/>
      <c r="Z338" s="50"/>
      <c r="AA338" s="59" t="b">
        <v>0</v>
      </c>
      <c r="AB338" s="50"/>
      <c r="AC338" s="50"/>
      <c r="AD338" s="50"/>
      <c r="AE338" s="58"/>
      <c r="AF338" s="58"/>
      <c r="AG338" s="50"/>
    </row>
    <row r="339">
      <c r="A339" s="57"/>
      <c r="B339" s="56"/>
      <c r="C339" s="56"/>
      <c r="D339" s="57"/>
      <c r="E339" s="57"/>
      <c r="F339" s="57"/>
      <c r="G339" s="57"/>
      <c r="H339" s="58"/>
      <c r="I339" s="58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0"/>
      <c r="U339" s="50"/>
      <c r="V339" s="50"/>
      <c r="W339" s="50"/>
      <c r="X339" s="50"/>
      <c r="Y339" s="50"/>
      <c r="Z339" s="50"/>
      <c r="AA339" s="59" t="b">
        <v>0</v>
      </c>
      <c r="AB339" s="50"/>
      <c r="AC339" s="50"/>
      <c r="AD339" s="50"/>
      <c r="AE339" s="58"/>
      <c r="AF339" s="58"/>
      <c r="AG339" s="50"/>
    </row>
    <row r="340">
      <c r="A340" s="57"/>
      <c r="B340" s="56"/>
      <c r="C340" s="56"/>
      <c r="D340" s="57"/>
      <c r="E340" s="57"/>
      <c r="F340" s="57"/>
      <c r="G340" s="57"/>
      <c r="H340" s="58"/>
      <c r="I340" s="58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0"/>
      <c r="U340" s="50"/>
      <c r="V340" s="50"/>
      <c r="W340" s="50"/>
      <c r="X340" s="50"/>
      <c r="Y340" s="50"/>
      <c r="Z340" s="50"/>
      <c r="AA340" s="59" t="b">
        <v>0</v>
      </c>
      <c r="AB340" s="50"/>
      <c r="AC340" s="50"/>
      <c r="AD340" s="50"/>
      <c r="AE340" s="58"/>
      <c r="AF340" s="58"/>
      <c r="AG340" s="50"/>
    </row>
    <row r="341">
      <c r="A341" s="57"/>
      <c r="B341" s="56"/>
      <c r="C341" s="56"/>
      <c r="D341" s="57"/>
      <c r="E341" s="57"/>
      <c r="F341" s="57"/>
      <c r="G341" s="57"/>
      <c r="H341" s="58"/>
      <c r="I341" s="58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0"/>
      <c r="U341" s="50"/>
      <c r="V341" s="50"/>
      <c r="W341" s="50"/>
      <c r="X341" s="50"/>
      <c r="Y341" s="50"/>
      <c r="Z341" s="50"/>
      <c r="AA341" s="59" t="b">
        <v>0</v>
      </c>
      <c r="AB341" s="50"/>
      <c r="AC341" s="50"/>
      <c r="AD341" s="50"/>
      <c r="AE341" s="58"/>
      <c r="AF341" s="58"/>
      <c r="AG341" s="50"/>
    </row>
    <row r="342">
      <c r="A342" s="57"/>
      <c r="B342" s="56"/>
      <c r="C342" s="56"/>
      <c r="D342" s="57"/>
      <c r="E342" s="57"/>
      <c r="F342" s="57"/>
      <c r="G342" s="57"/>
      <c r="H342" s="58"/>
      <c r="I342" s="58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0"/>
      <c r="U342" s="50"/>
      <c r="V342" s="50"/>
      <c r="W342" s="50"/>
      <c r="X342" s="50"/>
      <c r="Y342" s="50"/>
      <c r="Z342" s="50"/>
      <c r="AA342" s="59" t="b">
        <v>0</v>
      </c>
      <c r="AB342" s="50"/>
      <c r="AC342" s="50"/>
      <c r="AD342" s="50"/>
      <c r="AE342" s="58"/>
      <c r="AF342" s="58"/>
      <c r="AG342" s="50"/>
    </row>
    <row r="343">
      <c r="A343" s="57"/>
      <c r="B343" s="56"/>
      <c r="C343" s="56"/>
      <c r="D343" s="57"/>
      <c r="E343" s="57"/>
      <c r="F343" s="57"/>
      <c r="G343" s="57"/>
      <c r="H343" s="58"/>
      <c r="I343" s="58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0"/>
      <c r="U343" s="50"/>
      <c r="V343" s="50"/>
      <c r="W343" s="50"/>
      <c r="X343" s="50"/>
      <c r="Y343" s="50"/>
      <c r="Z343" s="50"/>
      <c r="AA343" s="59" t="b">
        <v>0</v>
      </c>
      <c r="AB343" s="50"/>
      <c r="AC343" s="50"/>
      <c r="AD343" s="50"/>
      <c r="AE343" s="58"/>
      <c r="AF343" s="58"/>
      <c r="AG343" s="50"/>
    </row>
    <row r="344">
      <c r="A344" s="57"/>
      <c r="B344" s="56"/>
      <c r="C344" s="56"/>
      <c r="D344" s="57"/>
      <c r="E344" s="57"/>
      <c r="F344" s="57"/>
      <c r="G344" s="57"/>
      <c r="H344" s="58"/>
      <c r="I344" s="58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0"/>
      <c r="U344" s="50"/>
      <c r="V344" s="50"/>
      <c r="W344" s="50"/>
      <c r="X344" s="50"/>
      <c r="Y344" s="50"/>
      <c r="Z344" s="50"/>
      <c r="AA344" s="59" t="b">
        <v>0</v>
      </c>
      <c r="AB344" s="50"/>
      <c r="AC344" s="50"/>
      <c r="AD344" s="50"/>
      <c r="AE344" s="58"/>
      <c r="AF344" s="58"/>
      <c r="AG344" s="50"/>
    </row>
    <row r="345">
      <c r="A345" s="57"/>
      <c r="B345" s="56"/>
      <c r="C345" s="56"/>
      <c r="D345" s="57"/>
      <c r="E345" s="57"/>
      <c r="F345" s="57"/>
      <c r="G345" s="57"/>
      <c r="H345" s="58"/>
      <c r="I345" s="58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0"/>
      <c r="U345" s="50"/>
      <c r="V345" s="50"/>
      <c r="W345" s="50"/>
      <c r="X345" s="50"/>
      <c r="Y345" s="50"/>
      <c r="Z345" s="50"/>
      <c r="AA345" s="59" t="b">
        <v>0</v>
      </c>
      <c r="AB345" s="50"/>
      <c r="AC345" s="50"/>
      <c r="AD345" s="50"/>
      <c r="AE345" s="58"/>
      <c r="AF345" s="58"/>
      <c r="AG345" s="50"/>
    </row>
    <row r="346">
      <c r="A346" s="57"/>
      <c r="B346" s="56"/>
      <c r="C346" s="56"/>
      <c r="D346" s="57"/>
      <c r="E346" s="57"/>
      <c r="F346" s="57"/>
      <c r="G346" s="57"/>
      <c r="H346" s="58"/>
      <c r="I346" s="58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0"/>
      <c r="U346" s="50"/>
      <c r="V346" s="50"/>
      <c r="W346" s="50"/>
      <c r="X346" s="50"/>
      <c r="Y346" s="50"/>
      <c r="Z346" s="50"/>
      <c r="AA346" s="59" t="b">
        <v>0</v>
      </c>
      <c r="AB346" s="50"/>
      <c r="AC346" s="50"/>
      <c r="AD346" s="50"/>
      <c r="AE346" s="58"/>
      <c r="AF346" s="58"/>
      <c r="AG346" s="50"/>
    </row>
    <row r="347">
      <c r="A347" s="57"/>
      <c r="B347" s="56"/>
      <c r="C347" s="56"/>
      <c r="D347" s="57"/>
      <c r="E347" s="57"/>
      <c r="F347" s="57"/>
      <c r="G347" s="57"/>
      <c r="H347" s="58"/>
      <c r="I347" s="58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0"/>
      <c r="U347" s="50"/>
      <c r="V347" s="50"/>
      <c r="W347" s="50"/>
      <c r="X347" s="50"/>
      <c r="Y347" s="50"/>
      <c r="Z347" s="50"/>
      <c r="AA347" s="59" t="b">
        <v>0</v>
      </c>
      <c r="AB347" s="50"/>
      <c r="AC347" s="50"/>
      <c r="AD347" s="50"/>
      <c r="AE347" s="58"/>
      <c r="AF347" s="58"/>
      <c r="AG347" s="50"/>
    </row>
    <row r="348">
      <c r="A348" s="57"/>
      <c r="B348" s="56"/>
      <c r="C348" s="56"/>
      <c r="D348" s="57"/>
      <c r="E348" s="57"/>
      <c r="F348" s="57"/>
      <c r="G348" s="57"/>
      <c r="H348" s="58"/>
      <c r="I348" s="58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0"/>
      <c r="U348" s="50"/>
      <c r="V348" s="50"/>
      <c r="W348" s="50"/>
      <c r="X348" s="50"/>
      <c r="Y348" s="50"/>
      <c r="Z348" s="50"/>
      <c r="AA348" s="59" t="b">
        <v>0</v>
      </c>
      <c r="AB348" s="50"/>
      <c r="AC348" s="50"/>
      <c r="AD348" s="50"/>
      <c r="AE348" s="58"/>
      <c r="AF348" s="58"/>
      <c r="AG348" s="50"/>
    </row>
    <row r="349">
      <c r="A349" s="57"/>
      <c r="B349" s="56"/>
      <c r="C349" s="56"/>
      <c r="D349" s="57"/>
      <c r="E349" s="57"/>
      <c r="F349" s="57"/>
      <c r="G349" s="57"/>
      <c r="H349" s="58"/>
      <c r="I349" s="58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0"/>
      <c r="U349" s="50"/>
      <c r="V349" s="50"/>
      <c r="W349" s="50"/>
      <c r="X349" s="50"/>
      <c r="Y349" s="50"/>
      <c r="Z349" s="50"/>
      <c r="AA349" s="59" t="b">
        <v>0</v>
      </c>
      <c r="AB349" s="50"/>
      <c r="AC349" s="50"/>
      <c r="AD349" s="50"/>
      <c r="AE349" s="58"/>
      <c r="AF349" s="58"/>
      <c r="AG349" s="50"/>
    </row>
    <row r="350">
      <c r="A350" s="57"/>
      <c r="B350" s="56"/>
      <c r="C350" s="56"/>
      <c r="D350" s="57"/>
      <c r="E350" s="57"/>
      <c r="F350" s="57"/>
      <c r="G350" s="57"/>
      <c r="H350" s="58"/>
      <c r="I350" s="58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0"/>
      <c r="U350" s="50"/>
      <c r="V350" s="50"/>
      <c r="W350" s="50"/>
      <c r="X350" s="50"/>
      <c r="Y350" s="50"/>
      <c r="Z350" s="50"/>
      <c r="AA350" s="59" t="b">
        <v>0</v>
      </c>
      <c r="AB350" s="50"/>
      <c r="AC350" s="50"/>
      <c r="AD350" s="50"/>
      <c r="AE350" s="58"/>
      <c r="AF350" s="58"/>
      <c r="AG350" s="50"/>
    </row>
    <row r="351">
      <c r="A351" s="57"/>
      <c r="B351" s="56"/>
      <c r="C351" s="56"/>
      <c r="D351" s="57"/>
      <c r="E351" s="57"/>
      <c r="F351" s="57"/>
      <c r="G351" s="57"/>
      <c r="H351" s="58"/>
      <c r="I351" s="58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0"/>
      <c r="U351" s="50"/>
      <c r="V351" s="50"/>
      <c r="W351" s="50"/>
      <c r="X351" s="50"/>
      <c r="Y351" s="50"/>
      <c r="Z351" s="50"/>
      <c r="AA351" s="59" t="b">
        <v>0</v>
      </c>
      <c r="AB351" s="50"/>
      <c r="AC351" s="50"/>
      <c r="AD351" s="50"/>
      <c r="AE351" s="58"/>
      <c r="AF351" s="58"/>
      <c r="AG351" s="50"/>
    </row>
    <row r="352">
      <c r="A352" s="57"/>
      <c r="B352" s="56"/>
      <c r="C352" s="56"/>
      <c r="D352" s="57"/>
      <c r="E352" s="57"/>
      <c r="F352" s="57"/>
      <c r="G352" s="57"/>
      <c r="H352" s="58"/>
      <c r="I352" s="58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0"/>
      <c r="U352" s="50"/>
      <c r="V352" s="50"/>
      <c r="W352" s="50"/>
      <c r="X352" s="50"/>
      <c r="Y352" s="50"/>
      <c r="Z352" s="50"/>
      <c r="AA352" s="59" t="b">
        <v>0</v>
      </c>
      <c r="AB352" s="50"/>
      <c r="AC352" s="50"/>
      <c r="AD352" s="50"/>
      <c r="AE352" s="58"/>
      <c r="AF352" s="58"/>
      <c r="AG352" s="50"/>
    </row>
    <row r="353">
      <c r="A353" s="57"/>
      <c r="B353" s="56"/>
      <c r="C353" s="56"/>
      <c r="D353" s="57"/>
      <c r="E353" s="57"/>
      <c r="F353" s="57"/>
      <c r="G353" s="57"/>
      <c r="H353" s="58"/>
      <c r="I353" s="58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0"/>
      <c r="U353" s="50"/>
      <c r="V353" s="50"/>
      <c r="W353" s="50"/>
      <c r="X353" s="50"/>
      <c r="Y353" s="50"/>
      <c r="Z353" s="50"/>
      <c r="AA353" s="59" t="b">
        <v>0</v>
      </c>
      <c r="AB353" s="50"/>
      <c r="AC353" s="50"/>
      <c r="AD353" s="50"/>
      <c r="AE353" s="58"/>
      <c r="AF353" s="58"/>
      <c r="AG353" s="50"/>
    </row>
    <row r="354">
      <c r="A354" s="57"/>
      <c r="B354" s="56"/>
      <c r="C354" s="56"/>
      <c r="D354" s="57"/>
      <c r="E354" s="57"/>
      <c r="F354" s="57"/>
      <c r="G354" s="57"/>
      <c r="H354" s="58"/>
      <c r="I354" s="58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0"/>
      <c r="U354" s="50"/>
      <c r="V354" s="50"/>
      <c r="W354" s="50"/>
      <c r="X354" s="50"/>
      <c r="Y354" s="50"/>
      <c r="Z354" s="50"/>
      <c r="AA354" s="59" t="b">
        <v>0</v>
      </c>
      <c r="AB354" s="50"/>
      <c r="AC354" s="50"/>
      <c r="AD354" s="50"/>
      <c r="AE354" s="58"/>
      <c r="AF354" s="58"/>
      <c r="AG354" s="50"/>
    </row>
    <row r="355">
      <c r="A355" s="57"/>
      <c r="B355" s="56"/>
      <c r="C355" s="56"/>
      <c r="D355" s="57"/>
      <c r="E355" s="57"/>
      <c r="F355" s="57"/>
      <c r="G355" s="57"/>
      <c r="H355" s="58"/>
      <c r="I355" s="58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0"/>
      <c r="U355" s="50"/>
      <c r="V355" s="50"/>
      <c r="W355" s="50"/>
      <c r="X355" s="50"/>
      <c r="Y355" s="50"/>
      <c r="Z355" s="50"/>
      <c r="AA355" s="59" t="b">
        <v>0</v>
      </c>
      <c r="AB355" s="50"/>
      <c r="AC355" s="50"/>
      <c r="AD355" s="50"/>
      <c r="AE355" s="58"/>
      <c r="AF355" s="58"/>
      <c r="AG355" s="50"/>
    </row>
    <row r="356">
      <c r="A356" s="57"/>
      <c r="B356" s="56"/>
      <c r="C356" s="56"/>
      <c r="D356" s="57"/>
      <c r="E356" s="57"/>
      <c r="F356" s="57"/>
      <c r="G356" s="57"/>
      <c r="H356" s="58"/>
      <c r="I356" s="58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0"/>
      <c r="U356" s="50"/>
      <c r="V356" s="50"/>
      <c r="W356" s="50"/>
      <c r="X356" s="50"/>
      <c r="Y356" s="50"/>
      <c r="Z356" s="50"/>
      <c r="AA356" s="59" t="b">
        <v>0</v>
      </c>
      <c r="AB356" s="50"/>
      <c r="AC356" s="50"/>
      <c r="AD356" s="50"/>
      <c r="AE356" s="58"/>
      <c r="AF356" s="58"/>
      <c r="AG356" s="50"/>
    </row>
    <row r="357">
      <c r="A357" s="57"/>
      <c r="B357" s="56"/>
      <c r="C357" s="56"/>
      <c r="D357" s="57"/>
      <c r="E357" s="57"/>
      <c r="F357" s="57"/>
      <c r="G357" s="57"/>
      <c r="H357" s="58"/>
      <c r="I357" s="58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0"/>
      <c r="U357" s="50"/>
      <c r="V357" s="50"/>
      <c r="W357" s="50"/>
      <c r="X357" s="50"/>
      <c r="Y357" s="50"/>
      <c r="Z357" s="50"/>
      <c r="AA357" s="59" t="b">
        <v>0</v>
      </c>
      <c r="AB357" s="50"/>
      <c r="AC357" s="50"/>
      <c r="AD357" s="50"/>
      <c r="AE357" s="58"/>
      <c r="AF357" s="58"/>
      <c r="AG357" s="50"/>
    </row>
    <row r="358">
      <c r="A358" s="57"/>
      <c r="B358" s="56"/>
      <c r="C358" s="56"/>
      <c r="D358" s="57"/>
      <c r="E358" s="57"/>
      <c r="F358" s="57"/>
      <c r="G358" s="57"/>
      <c r="H358" s="58"/>
      <c r="I358" s="58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0"/>
      <c r="U358" s="50"/>
      <c r="V358" s="50"/>
      <c r="W358" s="50"/>
      <c r="X358" s="50"/>
      <c r="Y358" s="50"/>
      <c r="Z358" s="50"/>
      <c r="AA358" s="59" t="b">
        <v>0</v>
      </c>
      <c r="AB358" s="50"/>
      <c r="AC358" s="50"/>
      <c r="AD358" s="50"/>
      <c r="AE358" s="58"/>
      <c r="AF358" s="58"/>
      <c r="AG358" s="50"/>
    </row>
    <row r="359">
      <c r="A359" s="57"/>
      <c r="B359" s="56"/>
      <c r="C359" s="56"/>
      <c r="D359" s="57"/>
      <c r="E359" s="57"/>
      <c r="F359" s="57"/>
      <c r="G359" s="57"/>
      <c r="H359" s="58"/>
      <c r="I359" s="58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0"/>
      <c r="U359" s="50"/>
      <c r="V359" s="50"/>
      <c r="W359" s="50"/>
      <c r="X359" s="50"/>
      <c r="Y359" s="50"/>
      <c r="Z359" s="50"/>
      <c r="AA359" s="59" t="b">
        <v>0</v>
      </c>
      <c r="AB359" s="50"/>
      <c r="AC359" s="50"/>
      <c r="AD359" s="50"/>
      <c r="AE359" s="58"/>
      <c r="AF359" s="58"/>
      <c r="AG359" s="50"/>
    </row>
    <row r="360">
      <c r="A360" s="57"/>
      <c r="B360" s="56"/>
      <c r="C360" s="56"/>
      <c r="D360" s="57"/>
      <c r="E360" s="57"/>
      <c r="F360" s="57"/>
      <c r="G360" s="57"/>
      <c r="H360" s="58"/>
      <c r="I360" s="58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0"/>
      <c r="U360" s="50"/>
      <c r="V360" s="50"/>
      <c r="W360" s="50"/>
      <c r="X360" s="50"/>
      <c r="Y360" s="50"/>
      <c r="Z360" s="50"/>
      <c r="AA360" s="59" t="b">
        <v>0</v>
      </c>
      <c r="AB360" s="50"/>
      <c r="AC360" s="50"/>
      <c r="AD360" s="50"/>
      <c r="AE360" s="58"/>
      <c r="AF360" s="58"/>
      <c r="AG360" s="50"/>
    </row>
    <row r="361">
      <c r="A361" s="57"/>
      <c r="B361" s="56"/>
      <c r="C361" s="56"/>
      <c r="D361" s="57"/>
      <c r="E361" s="57"/>
      <c r="F361" s="57"/>
      <c r="G361" s="57"/>
      <c r="H361" s="58"/>
      <c r="I361" s="58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0"/>
      <c r="U361" s="50"/>
      <c r="V361" s="50"/>
      <c r="W361" s="50"/>
      <c r="X361" s="50"/>
      <c r="Y361" s="50"/>
      <c r="Z361" s="50"/>
      <c r="AA361" s="59" t="b">
        <v>0</v>
      </c>
      <c r="AB361" s="50"/>
      <c r="AC361" s="50"/>
      <c r="AD361" s="50"/>
      <c r="AE361" s="58"/>
      <c r="AF361" s="58"/>
      <c r="AG361" s="50"/>
    </row>
    <row r="362">
      <c r="A362" s="57"/>
      <c r="B362" s="56"/>
      <c r="C362" s="56"/>
      <c r="D362" s="57"/>
      <c r="E362" s="57"/>
      <c r="F362" s="57"/>
      <c r="G362" s="57"/>
      <c r="H362" s="58"/>
      <c r="I362" s="58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0"/>
      <c r="U362" s="50"/>
      <c r="V362" s="50"/>
      <c r="W362" s="50"/>
      <c r="X362" s="50"/>
      <c r="Y362" s="50"/>
      <c r="Z362" s="50"/>
      <c r="AA362" s="59" t="b">
        <v>0</v>
      </c>
      <c r="AB362" s="50"/>
      <c r="AC362" s="50"/>
      <c r="AD362" s="50"/>
      <c r="AE362" s="58"/>
      <c r="AF362" s="58"/>
      <c r="AG362" s="50"/>
    </row>
    <row r="363">
      <c r="A363" s="57"/>
      <c r="B363" s="56"/>
      <c r="C363" s="56"/>
      <c r="D363" s="57"/>
      <c r="E363" s="57"/>
      <c r="F363" s="57"/>
      <c r="G363" s="57"/>
      <c r="H363" s="58"/>
      <c r="I363" s="58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0"/>
      <c r="U363" s="50"/>
      <c r="V363" s="50"/>
      <c r="W363" s="50"/>
      <c r="X363" s="50"/>
      <c r="Y363" s="50"/>
      <c r="Z363" s="50"/>
      <c r="AA363" s="59" t="b">
        <v>0</v>
      </c>
      <c r="AB363" s="50"/>
      <c r="AC363" s="50"/>
      <c r="AD363" s="50"/>
      <c r="AE363" s="58"/>
      <c r="AF363" s="58"/>
      <c r="AG363" s="50"/>
    </row>
    <row r="364">
      <c r="A364" s="57"/>
      <c r="B364" s="56"/>
      <c r="C364" s="56"/>
      <c r="D364" s="57"/>
      <c r="E364" s="57"/>
      <c r="F364" s="57"/>
      <c r="G364" s="57"/>
      <c r="H364" s="58"/>
      <c r="I364" s="58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0"/>
      <c r="U364" s="50"/>
      <c r="V364" s="50"/>
      <c r="W364" s="50"/>
      <c r="X364" s="50"/>
      <c r="Y364" s="50"/>
      <c r="Z364" s="50"/>
      <c r="AA364" s="59" t="b">
        <v>0</v>
      </c>
      <c r="AB364" s="50"/>
      <c r="AC364" s="50"/>
      <c r="AD364" s="50"/>
      <c r="AE364" s="58"/>
      <c r="AF364" s="58"/>
      <c r="AG364" s="50"/>
    </row>
    <row r="365">
      <c r="A365" s="57"/>
      <c r="B365" s="56"/>
      <c r="C365" s="56"/>
      <c r="D365" s="57"/>
      <c r="E365" s="57"/>
      <c r="F365" s="57"/>
      <c r="G365" s="57"/>
      <c r="H365" s="58"/>
      <c r="I365" s="58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0"/>
      <c r="U365" s="50"/>
      <c r="V365" s="50"/>
      <c r="W365" s="50"/>
      <c r="X365" s="50"/>
      <c r="Y365" s="50"/>
      <c r="Z365" s="50"/>
      <c r="AA365" s="59" t="b">
        <v>0</v>
      </c>
      <c r="AB365" s="50"/>
      <c r="AC365" s="50"/>
      <c r="AD365" s="50"/>
      <c r="AE365" s="58"/>
      <c r="AF365" s="58"/>
      <c r="AG365" s="50"/>
    </row>
    <row r="366">
      <c r="A366" s="57"/>
      <c r="B366" s="56"/>
      <c r="C366" s="56"/>
      <c r="D366" s="57"/>
      <c r="E366" s="57"/>
      <c r="F366" s="57"/>
      <c r="G366" s="57"/>
      <c r="H366" s="58"/>
      <c r="I366" s="58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0"/>
      <c r="U366" s="50"/>
      <c r="V366" s="50"/>
      <c r="W366" s="50"/>
      <c r="X366" s="50"/>
      <c r="Y366" s="50"/>
      <c r="Z366" s="50"/>
      <c r="AA366" s="59" t="b">
        <v>0</v>
      </c>
      <c r="AB366" s="50"/>
      <c r="AC366" s="50"/>
      <c r="AD366" s="50"/>
      <c r="AE366" s="58"/>
      <c r="AF366" s="58"/>
      <c r="AG366" s="50"/>
    </row>
    <row r="367">
      <c r="A367" s="57"/>
      <c r="B367" s="56"/>
      <c r="C367" s="56"/>
      <c r="D367" s="57"/>
      <c r="E367" s="57"/>
      <c r="F367" s="57"/>
      <c r="G367" s="57"/>
      <c r="H367" s="58"/>
      <c r="I367" s="58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0"/>
      <c r="U367" s="50"/>
      <c r="V367" s="50"/>
      <c r="W367" s="50"/>
      <c r="X367" s="50"/>
      <c r="Y367" s="50"/>
      <c r="Z367" s="50"/>
      <c r="AA367" s="59" t="b">
        <v>0</v>
      </c>
      <c r="AB367" s="50"/>
      <c r="AC367" s="50"/>
      <c r="AD367" s="50"/>
      <c r="AE367" s="58"/>
      <c r="AF367" s="58"/>
      <c r="AG367" s="50"/>
    </row>
    <row r="368">
      <c r="A368" s="57"/>
      <c r="B368" s="56"/>
      <c r="C368" s="56"/>
      <c r="D368" s="57"/>
      <c r="E368" s="57"/>
      <c r="F368" s="57"/>
      <c r="G368" s="57"/>
      <c r="H368" s="58"/>
      <c r="I368" s="58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0"/>
      <c r="U368" s="50"/>
      <c r="V368" s="50"/>
      <c r="W368" s="50"/>
      <c r="X368" s="50"/>
      <c r="Y368" s="50"/>
      <c r="Z368" s="50"/>
      <c r="AA368" s="59" t="b">
        <v>0</v>
      </c>
      <c r="AB368" s="50"/>
      <c r="AC368" s="50"/>
      <c r="AD368" s="50"/>
      <c r="AE368" s="58"/>
      <c r="AF368" s="58"/>
      <c r="AG368" s="50"/>
    </row>
    <row r="369">
      <c r="A369" s="57"/>
      <c r="B369" s="56"/>
      <c r="C369" s="56"/>
      <c r="D369" s="57"/>
      <c r="E369" s="57"/>
      <c r="F369" s="57"/>
      <c r="G369" s="57"/>
      <c r="H369" s="58"/>
      <c r="I369" s="58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0"/>
      <c r="U369" s="50"/>
      <c r="V369" s="50"/>
      <c r="W369" s="50"/>
      <c r="X369" s="50"/>
      <c r="Y369" s="50"/>
      <c r="Z369" s="50"/>
      <c r="AA369" s="59" t="b">
        <v>0</v>
      </c>
      <c r="AB369" s="50"/>
      <c r="AC369" s="50"/>
      <c r="AD369" s="50"/>
      <c r="AE369" s="58"/>
      <c r="AF369" s="58"/>
      <c r="AG369" s="50"/>
    </row>
    <row r="370">
      <c r="A370" s="57"/>
      <c r="B370" s="56"/>
      <c r="C370" s="56"/>
      <c r="D370" s="57"/>
      <c r="E370" s="57"/>
      <c r="F370" s="57"/>
      <c r="G370" s="57"/>
      <c r="H370" s="58"/>
      <c r="I370" s="58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0"/>
      <c r="U370" s="50"/>
      <c r="V370" s="50"/>
      <c r="W370" s="50"/>
      <c r="X370" s="50"/>
      <c r="Y370" s="50"/>
      <c r="Z370" s="50"/>
      <c r="AA370" s="59" t="b">
        <v>0</v>
      </c>
      <c r="AB370" s="50"/>
      <c r="AC370" s="50"/>
      <c r="AD370" s="50"/>
      <c r="AE370" s="58"/>
      <c r="AF370" s="58"/>
      <c r="AG370" s="50"/>
    </row>
    <row r="371">
      <c r="A371" s="57"/>
      <c r="B371" s="56"/>
      <c r="C371" s="56"/>
      <c r="D371" s="57"/>
      <c r="E371" s="57"/>
      <c r="F371" s="57"/>
      <c r="G371" s="57"/>
      <c r="H371" s="58"/>
      <c r="I371" s="58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0"/>
      <c r="U371" s="50"/>
      <c r="V371" s="50"/>
      <c r="W371" s="50"/>
      <c r="X371" s="50"/>
      <c r="Y371" s="50"/>
      <c r="Z371" s="50"/>
      <c r="AA371" s="59" t="b">
        <v>0</v>
      </c>
      <c r="AB371" s="50"/>
      <c r="AC371" s="50"/>
      <c r="AD371" s="50"/>
      <c r="AE371" s="58"/>
      <c r="AF371" s="58"/>
      <c r="AG371" s="50"/>
    </row>
    <row r="372">
      <c r="A372" s="57"/>
      <c r="B372" s="56"/>
      <c r="C372" s="56"/>
      <c r="D372" s="57"/>
      <c r="E372" s="57"/>
      <c r="F372" s="57"/>
      <c r="G372" s="57"/>
      <c r="H372" s="58"/>
      <c r="I372" s="58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0"/>
      <c r="U372" s="50"/>
      <c r="V372" s="50"/>
      <c r="W372" s="50"/>
      <c r="X372" s="50"/>
      <c r="Y372" s="50"/>
      <c r="Z372" s="50"/>
      <c r="AA372" s="59" t="b">
        <v>0</v>
      </c>
      <c r="AB372" s="50"/>
      <c r="AC372" s="50"/>
      <c r="AD372" s="50"/>
      <c r="AE372" s="58"/>
      <c r="AF372" s="58"/>
      <c r="AG372" s="50"/>
    </row>
    <row r="373">
      <c r="A373" s="57"/>
      <c r="B373" s="56"/>
      <c r="C373" s="56"/>
      <c r="D373" s="57"/>
      <c r="E373" s="57"/>
      <c r="F373" s="57"/>
      <c r="G373" s="57"/>
      <c r="H373" s="58"/>
      <c r="I373" s="58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0"/>
      <c r="U373" s="50"/>
      <c r="V373" s="50"/>
      <c r="W373" s="50"/>
      <c r="X373" s="50"/>
      <c r="Y373" s="50"/>
      <c r="Z373" s="50"/>
      <c r="AA373" s="59" t="b">
        <v>0</v>
      </c>
      <c r="AB373" s="50"/>
      <c r="AC373" s="50"/>
      <c r="AD373" s="50"/>
      <c r="AE373" s="58"/>
      <c r="AF373" s="58"/>
      <c r="AG373" s="50"/>
    </row>
    <row r="374">
      <c r="A374" s="57"/>
      <c r="B374" s="56"/>
      <c r="C374" s="56"/>
      <c r="D374" s="57"/>
      <c r="E374" s="57"/>
      <c r="F374" s="57"/>
      <c r="G374" s="57"/>
      <c r="H374" s="58"/>
      <c r="I374" s="58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0"/>
      <c r="U374" s="50"/>
      <c r="V374" s="50"/>
      <c r="W374" s="50"/>
      <c r="X374" s="50"/>
      <c r="Y374" s="50"/>
      <c r="Z374" s="50"/>
      <c r="AA374" s="59" t="b">
        <v>0</v>
      </c>
      <c r="AB374" s="50"/>
      <c r="AC374" s="50"/>
      <c r="AD374" s="50"/>
      <c r="AE374" s="58"/>
      <c r="AF374" s="58"/>
      <c r="AG374" s="50"/>
    </row>
    <row r="375">
      <c r="A375" s="57"/>
      <c r="B375" s="56"/>
      <c r="C375" s="56"/>
      <c r="D375" s="57"/>
      <c r="E375" s="57"/>
      <c r="F375" s="57"/>
      <c r="G375" s="57"/>
      <c r="H375" s="58"/>
      <c r="I375" s="58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0"/>
      <c r="U375" s="50"/>
      <c r="V375" s="50"/>
      <c r="W375" s="50"/>
      <c r="X375" s="50"/>
      <c r="Y375" s="50"/>
      <c r="Z375" s="50"/>
      <c r="AA375" s="59" t="b">
        <v>0</v>
      </c>
      <c r="AB375" s="50"/>
      <c r="AC375" s="50"/>
      <c r="AD375" s="50"/>
      <c r="AE375" s="58"/>
      <c r="AF375" s="58"/>
      <c r="AG375" s="50"/>
    </row>
    <row r="376">
      <c r="A376" s="57"/>
      <c r="B376" s="56"/>
      <c r="C376" s="56"/>
      <c r="D376" s="57"/>
      <c r="E376" s="57"/>
      <c r="F376" s="57"/>
      <c r="G376" s="57"/>
      <c r="H376" s="58"/>
      <c r="I376" s="58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0"/>
      <c r="U376" s="50"/>
      <c r="V376" s="50"/>
      <c r="W376" s="50"/>
      <c r="X376" s="50"/>
      <c r="Y376" s="50"/>
      <c r="Z376" s="50"/>
      <c r="AA376" s="59" t="b">
        <v>0</v>
      </c>
      <c r="AB376" s="50"/>
      <c r="AC376" s="50"/>
      <c r="AD376" s="50"/>
      <c r="AE376" s="58"/>
      <c r="AF376" s="58"/>
      <c r="AG376" s="50"/>
    </row>
    <row r="377">
      <c r="A377" s="57"/>
      <c r="B377" s="56"/>
      <c r="C377" s="56"/>
      <c r="D377" s="57"/>
      <c r="E377" s="57"/>
      <c r="F377" s="57"/>
      <c r="G377" s="57"/>
      <c r="H377" s="58"/>
      <c r="I377" s="58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0"/>
      <c r="U377" s="50"/>
      <c r="V377" s="50"/>
      <c r="W377" s="50"/>
      <c r="X377" s="50"/>
      <c r="Y377" s="50"/>
      <c r="Z377" s="50"/>
      <c r="AA377" s="59" t="b">
        <v>0</v>
      </c>
      <c r="AB377" s="50"/>
      <c r="AC377" s="50"/>
      <c r="AD377" s="50"/>
      <c r="AE377" s="58"/>
      <c r="AF377" s="58"/>
      <c r="AG377" s="50"/>
    </row>
    <row r="378">
      <c r="A378" s="57"/>
      <c r="B378" s="56"/>
      <c r="C378" s="56"/>
      <c r="D378" s="57"/>
      <c r="E378" s="57"/>
      <c r="F378" s="57"/>
      <c r="G378" s="57"/>
      <c r="H378" s="58"/>
      <c r="I378" s="58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0"/>
      <c r="U378" s="50"/>
      <c r="V378" s="50"/>
      <c r="W378" s="50"/>
      <c r="X378" s="50"/>
      <c r="Y378" s="50"/>
      <c r="Z378" s="50"/>
      <c r="AA378" s="59" t="b">
        <v>0</v>
      </c>
      <c r="AB378" s="50"/>
      <c r="AC378" s="50"/>
      <c r="AD378" s="50"/>
      <c r="AE378" s="58"/>
      <c r="AF378" s="58"/>
      <c r="AG378" s="50"/>
    </row>
    <row r="379">
      <c r="A379" s="57"/>
      <c r="B379" s="56"/>
      <c r="C379" s="56"/>
      <c r="D379" s="57"/>
      <c r="E379" s="57"/>
      <c r="F379" s="57"/>
      <c r="G379" s="57"/>
      <c r="H379" s="58"/>
      <c r="I379" s="58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0"/>
      <c r="U379" s="50"/>
      <c r="V379" s="50"/>
      <c r="W379" s="50"/>
      <c r="X379" s="50"/>
      <c r="Y379" s="50"/>
      <c r="Z379" s="50"/>
      <c r="AA379" s="59" t="b">
        <v>0</v>
      </c>
      <c r="AB379" s="50"/>
      <c r="AC379" s="50"/>
      <c r="AD379" s="50"/>
      <c r="AE379" s="58"/>
      <c r="AF379" s="58"/>
      <c r="AG379" s="50"/>
    </row>
    <row r="380">
      <c r="A380" s="57"/>
      <c r="B380" s="56"/>
      <c r="C380" s="56"/>
      <c r="D380" s="57"/>
      <c r="E380" s="57"/>
      <c r="F380" s="57"/>
      <c r="G380" s="57"/>
      <c r="H380" s="58"/>
      <c r="I380" s="58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0"/>
      <c r="U380" s="50"/>
      <c r="V380" s="50"/>
      <c r="W380" s="50"/>
      <c r="X380" s="50"/>
      <c r="Y380" s="50"/>
      <c r="Z380" s="50"/>
      <c r="AA380" s="59" t="b">
        <v>0</v>
      </c>
      <c r="AB380" s="50"/>
      <c r="AC380" s="50"/>
      <c r="AD380" s="50"/>
      <c r="AE380" s="58"/>
      <c r="AF380" s="58"/>
      <c r="AG380" s="50"/>
    </row>
    <row r="381">
      <c r="A381" s="57"/>
      <c r="B381" s="56"/>
      <c r="C381" s="56"/>
      <c r="D381" s="57"/>
      <c r="E381" s="57"/>
      <c r="F381" s="57"/>
      <c r="G381" s="57"/>
      <c r="H381" s="58"/>
      <c r="I381" s="58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0"/>
      <c r="U381" s="50"/>
      <c r="V381" s="50"/>
      <c r="W381" s="50"/>
      <c r="X381" s="50"/>
      <c r="Y381" s="50"/>
      <c r="Z381" s="50"/>
      <c r="AA381" s="59" t="b">
        <v>0</v>
      </c>
      <c r="AB381" s="50"/>
      <c r="AC381" s="50"/>
      <c r="AD381" s="50"/>
      <c r="AE381" s="58"/>
      <c r="AF381" s="58"/>
      <c r="AG381" s="50"/>
    </row>
    <row r="382">
      <c r="A382" s="57"/>
      <c r="B382" s="56"/>
      <c r="C382" s="56"/>
      <c r="D382" s="57"/>
      <c r="E382" s="57"/>
      <c r="F382" s="57"/>
      <c r="G382" s="57"/>
      <c r="H382" s="58"/>
      <c r="I382" s="58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0"/>
      <c r="U382" s="50"/>
      <c r="V382" s="50"/>
      <c r="W382" s="50"/>
      <c r="X382" s="50"/>
      <c r="Y382" s="50"/>
      <c r="Z382" s="50"/>
      <c r="AA382" s="59" t="b">
        <v>0</v>
      </c>
      <c r="AB382" s="50"/>
      <c r="AC382" s="50"/>
      <c r="AD382" s="50"/>
      <c r="AE382" s="58"/>
      <c r="AF382" s="58"/>
      <c r="AG382" s="50"/>
    </row>
    <row r="383">
      <c r="A383" s="57"/>
      <c r="B383" s="56"/>
      <c r="C383" s="56"/>
      <c r="D383" s="57"/>
      <c r="E383" s="57"/>
      <c r="F383" s="57"/>
      <c r="G383" s="57"/>
      <c r="H383" s="58"/>
      <c r="I383" s="58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0"/>
      <c r="U383" s="50"/>
      <c r="V383" s="50"/>
      <c r="W383" s="50"/>
      <c r="X383" s="50"/>
      <c r="Y383" s="50"/>
      <c r="Z383" s="50"/>
      <c r="AA383" s="59" t="b">
        <v>0</v>
      </c>
      <c r="AB383" s="50"/>
      <c r="AC383" s="50"/>
      <c r="AD383" s="50"/>
      <c r="AE383" s="58"/>
      <c r="AF383" s="58"/>
      <c r="AG383" s="50"/>
    </row>
    <row r="384">
      <c r="A384" s="57"/>
      <c r="B384" s="56"/>
      <c r="C384" s="56"/>
      <c r="D384" s="57"/>
      <c r="E384" s="57"/>
      <c r="F384" s="57"/>
      <c r="G384" s="57"/>
      <c r="H384" s="58"/>
      <c r="I384" s="58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0"/>
      <c r="U384" s="50"/>
      <c r="V384" s="50"/>
      <c r="W384" s="50"/>
      <c r="X384" s="50"/>
      <c r="Y384" s="50"/>
      <c r="Z384" s="50"/>
      <c r="AA384" s="59" t="b">
        <v>0</v>
      </c>
      <c r="AB384" s="50"/>
      <c r="AC384" s="50"/>
      <c r="AD384" s="50"/>
      <c r="AE384" s="58"/>
      <c r="AF384" s="58"/>
      <c r="AG384" s="50"/>
    </row>
    <row r="385">
      <c r="A385" s="57"/>
      <c r="B385" s="56"/>
      <c r="C385" s="56"/>
      <c r="D385" s="57"/>
      <c r="E385" s="57"/>
      <c r="F385" s="57"/>
      <c r="G385" s="57"/>
      <c r="H385" s="58"/>
      <c r="I385" s="58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0"/>
      <c r="U385" s="50"/>
      <c r="V385" s="50"/>
      <c r="W385" s="50"/>
      <c r="X385" s="50"/>
      <c r="Y385" s="50"/>
      <c r="Z385" s="50"/>
      <c r="AA385" s="59" t="b">
        <v>0</v>
      </c>
      <c r="AB385" s="50"/>
      <c r="AC385" s="50"/>
      <c r="AD385" s="50"/>
      <c r="AE385" s="58"/>
      <c r="AF385" s="58"/>
      <c r="AG385" s="50"/>
    </row>
    <row r="386">
      <c r="A386" s="57"/>
      <c r="B386" s="56"/>
      <c r="C386" s="56"/>
      <c r="D386" s="57"/>
      <c r="E386" s="57"/>
      <c r="F386" s="57"/>
      <c r="G386" s="57"/>
      <c r="H386" s="58"/>
      <c r="I386" s="58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0"/>
      <c r="U386" s="50"/>
      <c r="V386" s="50"/>
      <c r="W386" s="50"/>
      <c r="X386" s="50"/>
      <c r="Y386" s="50"/>
      <c r="Z386" s="50"/>
      <c r="AA386" s="59" t="b">
        <v>0</v>
      </c>
      <c r="AB386" s="50"/>
      <c r="AC386" s="50"/>
      <c r="AD386" s="50"/>
      <c r="AE386" s="58"/>
      <c r="AF386" s="58"/>
      <c r="AG386" s="50"/>
    </row>
    <row r="387">
      <c r="A387" s="57"/>
      <c r="B387" s="56"/>
      <c r="C387" s="56"/>
      <c r="D387" s="57"/>
      <c r="E387" s="57"/>
      <c r="F387" s="57"/>
      <c r="G387" s="57"/>
      <c r="H387" s="58"/>
      <c r="I387" s="58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0"/>
      <c r="U387" s="50"/>
      <c r="V387" s="50"/>
      <c r="W387" s="50"/>
      <c r="X387" s="50"/>
      <c r="Y387" s="50"/>
      <c r="Z387" s="50"/>
      <c r="AA387" s="59" t="b">
        <v>0</v>
      </c>
      <c r="AB387" s="50"/>
      <c r="AC387" s="50"/>
      <c r="AD387" s="50"/>
      <c r="AE387" s="58"/>
      <c r="AF387" s="58"/>
      <c r="AG387" s="50"/>
    </row>
    <row r="388">
      <c r="A388" s="57"/>
      <c r="B388" s="56"/>
      <c r="C388" s="56"/>
      <c r="D388" s="57"/>
      <c r="E388" s="57"/>
      <c r="F388" s="57"/>
      <c r="G388" s="57"/>
      <c r="H388" s="58"/>
      <c r="I388" s="58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0"/>
      <c r="U388" s="50"/>
      <c r="V388" s="50"/>
      <c r="W388" s="50"/>
      <c r="X388" s="50"/>
      <c r="Y388" s="50"/>
      <c r="Z388" s="50"/>
      <c r="AA388" s="59" t="b">
        <v>0</v>
      </c>
      <c r="AB388" s="50"/>
      <c r="AC388" s="50"/>
      <c r="AD388" s="50"/>
      <c r="AE388" s="58"/>
      <c r="AF388" s="58"/>
      <c r="AG388" s="50"/>
    </row>
    <row r="389">
      <c r="A389" s="57"/>
      <c r="B389" s="56"/>
      <c r="C389" s="56"/>
      <c r="D389" s="57"/>
      <c r="E389" s="57"/>
      <c r="F389" s="57"/>
      <c r="G389" s="57"/>
      <c r="H389" s="58"/>
      <c r="I389" s="58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0"/>
      <c r="U389" s="50"/>
      <c r="V389" s="50"/>
      <c r="W389" s="50"/>
      <c r="X389" s="50"/>
      <c r="Y389" s="50"/>
      <c r="Z389" s="50"/>
      <c r="AA389" s="59" t="b">
        <v>0</v>
      </c>
      <c r="AB389" s="50"/>
      <c r="AC389" s="50"/>
      <c r="AD389" s="50"/>
      <c r="AE389" s="58"/>
      <c r="AF389" s="58"/>
      <c r="AG389" s="50"/>
    </row>
    <row r="390">
      <c r="A390" s="57"/>
      <c r="B390" s="56"/>
      <c r="C390" s="56"/>
      <c r="D390" s="57"/>
      <c r="E390" s="57"/>
      <c r="F390" s="57"/>
      <c r="G390" s="57"/>
      <c r="H390" s="58"/>
      <c r="I390" s="58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0"/>
      <c r="U390" s="50"/>
      <c r="V390" s="50"/>
      <c r="W390" s="50"/>
      <c r="X390" s="50"/>
      <c r="Y390" s="50"/>
      <c r="Z390" s="50"/>
      <c r="AA390" s="59" t="b">
        <v>0</v>
      </c>
      <c r="AB390" s="50"/>
      <c r="AC390" s="50"/>
      <c r="AD390" s="50"/>
      <c r="AE390" s="58"/>
      <c r="AF390" s="58"/>
      <c r="AG390" s="50"/>
    </row>
    <row r="391">
      <c r="A391" s="57"/>
      <c r="B391" s="56"/>
      <c r="C391" s="56"/>
      <c r="D391" s="57"/>
      <c r="E391" s="57"/>
      <c r="F391" s="57"/>
      <c r="G391" s="57"/>
      <c r="H391" s="58"/>
      <c r="I391" s="58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0"/>
      <c r="U391" s="50"/>
      <c r="V391" s="50"/>
      <c r="W391" s="50"/>
      <c r="X391" s="50"/>
      <c r="Y391" s="50"/>
      <c r="Z391" s="50"/>
      <c r="AA391" s="59" t="b">
        <v>0</v>
      </c>
      <c r="AB391" s="50"/>
      <c r="AC391" s="50"/>
      <c r="AD391" s="50"/>
      <c r="AE391" s="58"/>
      <c r="AF391" s="58"/>
      <c r="AG391" s="50"/>
    </row>
    <row r="392">
      <c r="A392" s="57"/>
      <c r="B392" s="56"/>
      <c r="C392" s="56"/>
      <c r="D392" s="57"/>
      <c r="E392" s="57"/>
      <c r="F392" s="57"/>
      <c r="G392" s="57"/>
      <c r="H392" s="58"/>
      <c r="I392" s="58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0"/>
      <c r="U392" s="50"/>
      <c r="V392" s="50"/>
      <c r="W392" s="50"/>
      <c r="X392" s="50"/>
      <c r="Y392" s="50"/>
      <c r="Z392" s="50"/>
      <c r="AA392" s="59" t="b">
        <v>0</v>
      </c>
      <c r="AB392" s="50"/>
      <c r="AC392" s="50"/>
      <c r="AD392" s="50"/>
      <c r="AE392" s="58"/>
      <c r="AF392" s="58"/>
      <c r="AG392" s="50"/>
    </row>
    <row r="393">
      <c r="A393" s="57"/>
      <c r="B393" s="56"/>
      <c r="C393" s="56"/>
      <c r="D393" s="57"/>
      <c r="E393" s="57"/>
      <c r="F393" s="57"/>
      <c r="G393" s="57"/>
      <c r="H393" s="58"/>
      <c r="I393" s="58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0"/>
      <c r="U393" s="50"/>
      <c r="V393" s="50"/>
      <c r="W393" s="50"/>
      <c r="X393" s="50"/>
      <c r="Y393" s="50"/>
      <c r="Z393" s="50"/>
      <c r="AA393" s="59" t="b">
        <v>0</v>
      </c>
      <c r="AB393" s="50"/>
      <c r="AC393" s="50"/>
      <c r="AD393" s="50"/>
      <c r="AE393" s="58"/>
      <c r="AF393" s="58"/>
      <c r="AG393" s="50"/>
    </row>
    <row r="394">
      <c r="A394" s="57"/>
      <c r="B394" s="56"/>
      <c r="C394" s="56"/>
      <c r="D394" s="57"/>
      <c r="E394" s="57"/>
      <c r="F394" s="57"/>
      <c r="G394" s="57"/>
      <c r="H394" s="58"/>
      <c r="I394" s="58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0"/>
      <c r="U394" s="50"/>
      <c r="V394" s="50"/>
      <c r="W394" s="50"/>
      <c r="X394" s="50"/>
      <c r="Y394" s="50"/>
      <c r="Z394" s="50"/>
      <c r="AA394" s="59" t="b">
        <v>0</v>
      </c>
      <c r="AB394" s="50"/>
      <c r="AC394" s="50"/>
      <c r="AD394" s="50"/>
      <c r="AE394" s="58"/>
      <c r="AF394" s="58"/>
      <c r="AG394" s="50"/>
    </row>
    <row r="395">
      <c r="A395" s="57"/>
      <c r="B395" s="56"/>
      <c r="C395" s="56"/>
      <c r="D395" s="57"/>
      <c r="E395" s="57"/>
      <c r="F395" s="57"/>
      <c r="G395" s="57"/>
      <c r="H395" s="58"/>
      <c r="I395" s="58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0"/>
      <c r="U395" s="50"/>
      <c r="V395" s="50"/>
      <c r="W395" s="50"/>
      <c r="X395" s="50"/>
      <c r="Y395" s="50"/>
      <c r="Z395" s="50"/>
      <c r="AA395" s="59" t="b">
        <v>0</v>
      </c>
      <c r="AB395" s="50"/>
      <c r="AC395" s="50"/>
      <c r="AD395" s="50"/>
      <c r="AE395" s="58"/>
      <c r="AF395" s="58"/>
      <c r="AG395" s="50"/>
    </row>
    <row r="396">
      <c r="A396" s="57"/>
      <c r="B396" s="56"/>
      <c r="C396" s="56"/>
      <c r="D396" s="57"/>
      <c r="E396" s="57"/>
      <c r="F396" s="57"/>
      <c r="G396" s="57"/>
      <c r="H396" s="58"/>
      <c r="I396" s="58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0"/>
      <c r="U396" s="50"/>
      <c r="V396" s="50"/>
      <c r="W396" s="50"/>
      <c r="X396" s="50"/>
      <c r="Y396" s="50"/>
      <c r="Z396" s="50"/>
      <c r="AA396" s="59" t="b">
        <v>0</v>
      </c>
      <c r="AB396" s="50"/>
      <c r="AC396" s="50"/>
      <c r="AD396" s="50"/>
      <c r="AE396" s="58"/>
      <c r="AF396" s="58"/>
      <c r="AG396" s="50"/>
    </row>
    <row r="397">
      <c r="A397" s="57"/>
      <c r="B397" s="56"/>
      <c r="C397" s="56"/>
      <c r="D397" s="57"/>
      <c r="E397" s="57"/>
      <c r="F397" s="57"/>
      <c r="G397" s="57"/>
      <c r="H397" s="58"/>
      <c r="I397" s="58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0"/>
      <c r="U397" s="50"/>
      <c r="V397" s="50"/>
      <c r="W397" s="50"/>
      <c r="X397" s="50"/>
      <c r="Y397" s="50"/>
      <c r="Z397" s="50"/>
      <c r="AA397" s="59" t="b">
        <v>0</v>
      </c>
      <c r="AB397" s="50"/>
      <c r="AC397" s="50"/>
      <c r="AD397" s="50"/>
      <c r="AE397" s="58"/>
      <c r="AF397" s="58"/>
      <c r="AG397" s="50"/>
    </row>
    <row r="398">
      <c r="A398" s="57"/>
      <c r="B398" s="56"/>
      <c r="C398" s="56"/>
      <c r="D398" s="57"/>
      <c r="E398" s="57"/>
      <c r="F398" s="57"/>
      <c r="G398" s="57"/>
      <c r="H398" s="58"/>
      <c r="I398" s="58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0"/>
      <c r="U398" s="50"/>
      <c r="V398" s="50"/>
      <c r="W398" s="50"/>
      <c r="X398" s="50"/>
      <c r="Y398" s="50"/>
      <c r="Z398" s="50"/>
      <c r="AA398" s="59" t="b">
        <v>0</v>
      </c>
      <c r="AB398" s="50"/>
      <c r="AC398" s="50"/>
      <c r="AD398" s="50"/>
      <c r="AE398" s="58"/>
      <c r="AF398" s="58"/>
      <c r="AG398" s="50"/>
    </row>
    <row r="399">
      <c r="A399" s="57"/>
      <c r="B399" s="56"/>
      <c r="C399" s="56"/>
      <c r="D399" s="57"/>
      <c r="E399" s="57"/>
      <c r="F399" s="57"/>
      <c r="G399" s="57"/>
      <c r="H399" s="58"/>
      <c r="I399" s="58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0"/>
      <c r="U399" s="50"/>
      <c r="V399" s="50"/>
      <c r="W399" s="50"/>
      <c r="X399" s="50"/>
      <c r="Y399" s="50"/>
      <c r="Z399" s="50"/>
      <c r="AA399" s="59" t="b">
        <v>0</v>
      </c>
      <c r="AB399" s="50"/>
      <c r="AC399" s="50"/>
      <c r="AD399" s="50"/>
      <c r="AE399" s="58"/>
      <c r="AF399" s="58"/>
      <c r="AG399" s="50"/>
    </row>
    <row r="400">
      <c r="A400" s="57"/>
      <c r="B400" s="56"/>
      <c r="C400" s="56"/>
      <c r="D400" s="57"/>
      <c r="E400" s="57"/>
      <c r="F400" s="57"/>
      <c r="G400" s="57"/>
      <c r="H400" s="58"/>
      <c r="I400" s="58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0"/>
      <c r="U400" s="50"/>
      <c r="V400" s="50"/>
      <c r="W400" s="50"/>
      <c r="X400" s="50"/>
      <c r="Y400" s="50"/>
      <c r="Z400" s="50"/>
      <c r="AA400" s="59" t="b">
        <v>0</v>
      </c>
      <c r="AB400" s="50"/>
      <c r="AC400" s="50"/>
      <c r="AD400" s="50"/>
      <c r="AE400" s="58"/>
      <c r="AF400" s="58"/>
      <c r="AG400" s="50"/>
    </row>
    <row r="401">
      <c r="A401" s="57"/>
      <c r="B401" s="56"/>
      <c r="C401" s="56"/>
      <c r="D401" s="57"/>
      <c r="E401" s="57"/>
      <c r="F401" s="57"/>
      <c r="G401" s="57"/>
      <c r="H401" s="58"/>
      <c r="I401" s="58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0"/>
      <c r="U401" s="50"/>
      <c r="V401" s="50"/>
      <c r="W401" s="50"/>
      <c r="X401" s="50"/>
      <c r="Y401" s="50"/>
      <c r="Z401" s="50"/>
      <c r="AA401" s="59" t="b">
        <v>0</v>
      </c>
      <c r="AB401" s="50"/>
      <c r="AC401" s="50"/>
      <c r="AD401" s="50"/>
      <c r="AE401" s="58"/>
      <c r="AF401" s="58"/>
      <c r="AG401" s="50"/>
    </row>
    <row r="402">
      <c r="A402" s="57"/>
      <c r="B402" s="56"/>
      <c r="C402" s="56"/>
      <c r="D402" s="57"/>
      <c r="E402" s="57"/>
      <c r="F402" s="57"/>
      <c r="G402" s="57"/>
      <c r="H402" s="58"/>
      <c r="I402" s="58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0"/>
      <c r="U402" s="50"/>
      <c r="V402" s="50"/>
      <c r="W402" s="50"/>
      <c r="X402" s="50"/>
      <c r="Y402" s="50"/>
      <c r="Z402" s="50"/>
      <c r="AA402" s="59" t="b">
        <v>0</v>
      </c>
      <c r="AB402" s="50"/>
      <c r="AC402" s="50"/>
      <c r="AD402" s="50"/>
      <c r="AE402" s="58"/>
      <c r="AF402" s="58"/>
      <c r="AG402" s="50"/>
    </row>
    <row r="403">
      <c r="A403" s="57"/>
      <c r="B403" s="56"/>
      <c r="C403" s="56"/>
      <c r="D403" s="57"/>
      <c r="E403" s="57"/>
      <c r="F403" s="57"/>
      <c r="G403" s="57"/>
      <c r="H403" s="58"/>
      <c r="I403" s="58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0"/>
      <c r="U403" s="50"/>
      <c r="V403" s="50"/>
      <c r="W403" s="50"/>
      <c r="X403" s="50"/>
      <c r="Y403" s="50"/>
      <c r="Z403" s="50"/>
      <c r="AA403" s="59" t="b">
        <v>0</v>
      </c>
      <c r="AB403" s="50"/>
      <c r="AC403" s="50"/>
      <c r="AD403" s="50"/>
      <c r="AE403" s="58"/>
      <c r="AF403" s="58"/>
      <c r="AG403" s="50"/>
    </row>
    <row r="404">
      <c r="A404" s="57"/>
      <c r="B404" s="56"/>
      <c r="C404" s="56"/>
      <c r="D404" s="57"/>
      <c r="E404" s="57"/>
      <c r="F404" s="57"/>
      <c r="G404" s="57"/>
      <c r="H404" s="58"/>
      <c r="I404" s="58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0"/>
      <c r="U404" s="50"/>
      <c r="V404" s="50"/>
      <c r="W404" s="50"/>
      <c r="X404" s="50"/>
      <c r="Y404" s="50"/>
      <c r="Z404" s="50"/>
      <c r="AA404" s="59" t="b">
        <v>0</v>
      </c>
      <c r="AB404" s="50"/>
      <c r="AC404" s="50"/>
      <c r="AD404" s="50"/>
      <c r="AE404" s="58"/>
      <c r="AF404" s="58"/>
      <c r="AG404" s="50"/>
    </row>
    <row r="405">
      <c r="A405" s="57"/>
      <c r="B405" s="56"/>
      <c r="C405" s="56"/>
      <c r="D405" s="57"/>
      <c r="E405" s="57"/>
      <c r="F405" s="57"/>
      <c r="G405" s="57"/>
      <c r="H405" s="58"/>
      <c r="I405" s="58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0"/>
      <c r="U405" s="50"/>
      <c r="V405" s="50"/>
      <c r="W405" s="50"/>
      <c r="X405" s="50"/>
      <c r="Y405" s="50"/>
      <c r="Z405" s="50"/>
      <c r="AA405" s="59" t="b">
        <v>0</v>
      </c>
      <c r="AB405" s="50"/>
      <c r="AC405" s="50"/>
      <c r="AD405" s="50"/>
      <c r="AE405" s="58"/>
      <c r="AF405" s="58"/>
      <c r="AG405" s="50"/>
    </row>
    <row r="406">
      <c r="A406" s="57"/>
      <c r="B406" s="56"/>
      <c r="C406" s="56"/>
      <c r="D406" s="57"/>
      <c r="E406" s="57"/>
      <c r="F406" s="57"/>
      <c r="G406" s="57"/>
      <c r="H406" s="58"/>
      <c r="I406" s="58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0"/>
      <c r="U406" s="50"/>
      <c r="V406" s="50"/>
      <c r="W406" s="50"/>
      <c r="X406" s="50"/>
      <c r="Y406" s="50"/>
      <c r="Z406" s="50"/>
      <c r="AA406" s="59" t="b">
        <v>0</v>
      </c>
      <c r="AB406" s="50"/>
      <c r="AC406" s="50"/>
      <c r="AD406" s="50"/>
      <c r="AE406" s="58"/>
      <c r="AF406" s="58"/>
      <c r="AG406" s="50"/>
    </row>
    <row r="407">
      <c r="A407" s="57"/>
      <c r="B407" s="56"/>
      <c r="C407" s="56"/>
      <c r="D407" s="57"/>
      <c r="E407" s="57"/>
      <c r="F407" s="57"/>
      <c r="G407" s="57"/>
      <c r="H407" s="58"/>
      <c r="I407" s="58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0"/>
      <c r="U407" s="50"/>
      <c r="V407" s="50"/>
      <c r="W407" s="50"/>
      <c r="X407" s="50"/>
      <c r="Y407" s="50"/>
      <c r="Z407" s="50"/>
      <c r="AA407" s="59" t="b">
        <v>0</v>
      </c>
      <c r="AB407" s="50"/>
      <c r="AC407" s="50"/>
      <c r="AD407" s="50"/>
      <c r="AE407" s="58"/>
      <c r="AF407" s="58"/>
      <c r="AG407" s="50"/>
    </row>
    <row r="408">
      <c r="A408" s="57"/>
      <c r="B408" s="56"/>
      <c r="C408" s="56"/>
      <c r="D408" s="57"/>
      <c r="E408" s="57"/>
      <c r="F408" s="57"/>
      <c r="G408" s="57"/>
      <c r="H408" s="58"/>
      <c r="I408" s="58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0"/>
      <c r="U408" s="50"/>
      <c r="V408" s="50"/>
      <c r="W408" s="50"/>
      <c r="X408" s="50"/>
      <c r="Y408" s="50"/>
      <c r="Z408" s="50"/>
      <c r="AA408" s="59" t="b">
        <v>0</v>
      </c>
      <c r="AB408" s="50"/>
      <c r="AC408" s="50"/>
      <c r="AD408" s="50"/>
      <c r="AE408" s="58"/>
      <c r="AF408" s="58"/>
      <c r="AG408" s="50"/>
    </row>
    <row r="409">
      <c r="A409" s="57"/>
      <c r="B409" s="56"/>
      <c r="C409" s="56"/>
      <c r="D409" s="57"/>
      <c r="E409" s="57"/>
      <c r="F409" s="57"/>
      <c r="G409" s="57"/>
      <c r="H409" s="58"/>
      <c r="I409" s="58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0"/>
      <c r="U409" s="50"/>
      <c r="V409" s="50"/>
      <c r="W409" s="50"/>
      <c r="X409" s="50"/>
      <c r="Y409" s="50"/>
      <c r="Z409" s="50"/>
      <c r="AA409" s="59" t="b">
        <v>0</v>
      </c>
      <c r="AB409" s="50"/>
      <c r="AC409" s="50"/>
      <c r="AD409" s="50"/>
      <c r="AE409" s="58"/>
      <c r="AF409" s="58"/>
      <c r="AG409" s="50"/>
    </row>
    <row r="410">
      <c r="A410" s="57"/>
      <c r="B410" s="56"/>
      <c r="C410" s="56"/>
      <c r="D410" s="57"/>
      <c r="E410" s="57"/>
      <c r="F410" s="57"/>
      <c r="G410" s="57"/>
      <c r="H410" s="58"/>
      <c r="I410" s="58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0"/>
      <c r="U410" s="50"/>
      <c r="V410" s="50"/>
      <c r="W410" s="50"/>
      <c r="X410" s="50"/>
      <c r="Y410" s="50"/>
      <c r="Z410" s="50"/>
      <c r="AA410" s="59" t="b">
        <v>0</v>
      </c>
      <c r="AB410" s="50"/>
      <c r="AC410" s="50"/>
      <c r="AD410" s="50"/>
      <c r="AE410" s="58"/>
      <c r="AF410" s="58"/>
      <c r="AG410" s="50"/>
    </row>
    <row r="411">
      <c r="A411" s="57"/>
      <c r="B411" s="56"/>
      <c r="C411" s="56"/>
      <c r="D411" s="57"/>
      <c r="E411" s="57"/>
      <c r="F411" s="57"/>
      <c r="G411" s="57"/>
      <c r="H411" s="58"/>
      <c r="I411" s="58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0"/>
      <c r="U411" s="50"/>
      <c r="V411" s="50"/>
      <c r="W411" s="50"/>
      <c r="X411" s="50"/>
      <c r="Y411" s="50"/>
      <c r="Z411" s="50"/>
      <c r="AA411" s="59" t="b">
        <v>0</v>
      </c>
      <c r="AB411" s="50"/>
      <c r="AC411" s="50"/>
      <c r="AD411" s="50"/>
      <c r="AE411" s="58"/>
      <c r="AF411" s="58"/>
      <c r="AG411" s="50"/>
    </row>
    <row r="412">
      <c r="A412" s="57"/>
      <c r="B412" s="56"/>
      <c r="C412" s="56"/>
      <c r="D412" s="57"/>
      <c r="E412" s="57"/>
      <c r="F412" s="57"/>
      <c r="G412" s="57"/>
      <c r="H412" s="58"/>
      <c r="I412" s="58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0"/>
      <c r="U412" s="50"/>
      <c r="V412" s="50"/>
      <c r="W412" s="50"/>
      <c r="X412" s="50"/>
      <c r="Y412" s="50"/>
      <c r="Z412" s="50"/>
      <c r="AA412" s="59" t="b">
        <v>0</v>
      </c>
      <c r="AB412" s="50"/>
      <c r="AC412" s="50"/>
      <c r="AD412" s="50"/>
      <c r="AE412" s="58"/>
      <c r="AF412" s="58"/>
      <c r="AG412" s="50"/>
    </row>
    <row r="413">
      <c r="A413" s="57"/>
      <c r="B413" s="56"/>
      <c r="C413" s="56"/>
      <c r="D413" s="57"/>
      <c r="E413" s="57"/>
      <c r="F413" s="57"/>
      <c r="G413" s="57"/>
      <c r="H413" s="58"/>
      <c r="I413" s="58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0"/>
      <c r="U413" s="50"/>
      <c r="V413" s="50"/>
      <c r="W413" s="50"/>
      <c r="X413" s="50"/>
      <c r="Y413" s="50"/>
      <c r="Z413" s="50"/>
      <c r="AA413" s="59" t="b">
        <v>0</v>
      </c>
      <c r="AB413" s="50"/>
      <c r="AC413" s="50"/>
      <c r="AD413" s="50"/>
      <c r="AE413" s="58"/>
      <c r="AF413" s="58"/>
      <c r="AG413" s="50"/>
    </row>
    <row r="414">
      <c r="A414" s="57"/>
      <c r="B414" s="56"/>
      <c r="C414" s="56"/>
      <c r="D414" s="57"/>
      <c r="E414" s="57"/>
      <c r="F414" s="57"/>
      <c r="G414" s="57"/>
      <c r="H414" s="58"/>
      <c r="I414" s="58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0"/>
      <c r="U414" s="50"/>
      <c r="V414" s="50"/>
      <c r="W414" s="50"/>
      <c r="X414" s="50"/>
      <c r="Y414" s="50"/>
      <c r="Z414" s="50"/>
      <c r="AA414" s="59" t="b">
        <v>0</v>
      </c>
      <c r="AB414" s="50"/>
      <c r="AC414" s="50"/>
      <c r="AD414" s="50"/>
      <c r="AE414" s="58"/>
      <c r="AF414" s="58"/>
      <c r="AG414" s="50"/>
    </row>
    <row r="415">
      <c r="A415" s="57"/>
      <c r="B415" s="56"/>
      <c r="C415" s="56"/>
      <c r="D415" s="57"/>
      <c r="E415" s="57"/>
      <c r="F415" s="57"/>
      <c r="G415" s="57"/>
      <c r="H415" s="58"/>
      <c r="I415" s="58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0"/>
      <c r="U415" s="50"/>
      <c r="V415" s="50"/>
      <c r="W415" s="50"/>
      <c r="X415" s="50"/>
      <c r="Y415" s="50"/>
      <c r="Z415" s="50"/>
      <c r="AA415" s="59" t="b">
        <v>0</v>
      </c>
      <c r="AB415" s="50"/>
      <c r="AC415" s="50"/>
      <c r="AD415" s="50"/>
      <c r="AE415" s="58"/>
      <c r="AF415" s="58"/>
      <c r="AG415" s="50"/>
    </row>
    <row r="416">
      <c r="A416" s="57"/>
      <c r="B416" s="56"/>
      <c r="C416" s="56"/>
      <c r="D416" s="57"/>
      <c r="E416" s="57"/>
      <c r="F416" s="57"/>
      <c r="G416" s="57"/>
      <c r="H416" s="58"/>
      <c r="I416" s="58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0"/>
      <c r="U416" s="50"/>
      <c r="V416" s="50"/>
      <c r="W416" s="50"/>
      <c r="X416" s="50"/>
      <c r="Y416" s="50"/>
      <c r="Z416" s="50"/>
      <c r="AA416" s="59" t="b">
        <v>0</v>
      </c>
      <c r="AB416" s="50"/>
      <c r="AC416" s="50"/>
      <c r="AD416" s="50"/>
      <c r="AE416" s="58"/>
      <c r="AF416" s="58"/>
      <c r="AG416" s="50"/>
    </row>
    <row r="417">
      <c r="A417" s="57"/>
      <c r="B417" s="56"/>
      <c r="C417" s="56"/>
      <c r="D417" s="57"/>
      <c r="E417" s="57"/>
      <c r="F417" s="57"/>
      <c r="G417" s="57"/>
      <c r="H417" s="58"/>
      <c r="I417" s="58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0"/>
      <c r="U417" s="50"/>
      <c r="V417" s="50"/>
      <c r="W417" s="50"/>
      <c r="X417" s="50"/>
      <c r="Y417" s="50"/>
      <c r="Z417" s="50"/>
      <c r="AA417" s="59" t="b">
        <v>0</v>
      </c>
      <c r="AB417" s="50"/>
      <c r="AC417" s="50"/>
      <c r="AD417" s="50"/>
      <c r="AE417" s="58"/>
      <c r="AF417" s="58"/>
      <c r="AG417" s="50"/>
    </row>
    <row r="418">
      <c r="A418" s="57"/>
      <c r="B418" s="56"/>
      <c r="C418" s="56"/>
      <c r="D418" s="57"/>
      <c r="E418" s="57"/>
      <c r="F418" s="57"/>
      <c r="G418" s="57"/>
      <c r="H418" s="58"/>
      <c r="I418" s="58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0"/>
      <c r="U418" s="50"/>
      <c r="V418" s="50"/>
      <c r="W418" s="50"/>
      <c r="X418" s="50"/>
      <c r="Y418" s="50"/>
      <c r="Z418" s="50"/>
      <c r="AA418" s="59" t="b">
        <v>0</v>
      </c>
      <c r="AB418" s="50"/>
      <c r="AC418" s="50"/>
      <c r="AD418" s="50"/>
      <c r="AE418" s="58"/>
      <c r="AF418" s="58"/>
      <c r="AG418" s="50"/>
    </row>
    <row r="419">
      <c r="A419" s="57"/>
      <c r="B419" s="56"/>
      <c r="C419" s="56"/>
      <c r="D419" s="57"/>
      <c r="E419" s="57"/>
      <c r="F419" s="57"/>
      <c r="G419" s="57"/>
      <c r="H419" s="58"/>
      <c r="I419" s="58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0"/>
      <c r="U419" s="50"/>
      <c r="V419" s="50"/>
      <c r="W419" s="50"/>
      <c r="X419" s="50"/>
      <c r="Y419" s="50"/>
      <c r="Z419" s="50"/>
      <c r="AA419" s="59" t="b">
        <v>0</v>
      </c>
      <c r="AB419" s="50"/>
      <c r="AC419" s="50"/>
      <c r="AD419" s="50"/>
      <c r="AE419" s="58"/>
      <c r="AF419" s="58"/>
      <c r="AG419" s="50"/>
    </row>
    <row r="420">
      <c r="A420" s="57"/>
      <c r="B420" s="56"/>
      <c r="C420" s="56"/>
      <c r="D420" s="57"/>
      <c r="E420" s="57"/>
      <c r="F420" s="57"/>
      <c r="G420" s="57"/>
      <c r="H420" s="58"/>
      <c r="I420" s="58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0"/>
      <c r="U420" s="50"/>
      <c r="V420" s="50"/>
      <c r="W420" s="50"/>
      <c r="X420" s="50"/>
      <c r="Y420" s="50"/>
      <c r="Z420" s="50"/>
      <c r="AA420" s="59" t="b">
        <v>0</v>
      </c>
      <c r="AB420" s="50"/>
      <c r="AC420" s="50"/>
      <c r="AD420" s="50"/>
      <c r="AE420" s="58"/>
      <c r="AF420" s="58"/>
      <c r="AG420" s="50"/>
    </row>
    <row r="421">
      <c r="A421" s="57"/>
      <c r="B421" s="56"/>
      <c r="C421" s="56"/>
      <c r="D421" s="57"/>
      <c r="E421" s="57"/>
      <c r="F421" s="57"/>
      <c r="G421" s="57"/>
      <c r="H421" s="58"/>
      <c r="I421" s="58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0"/>
      <c r="U421" s="50"/>
      <c r="V421" s="50"/>
      <c r="W421" s="50"/>
      <c r="X421" s="50"/>
      <c r="Y421" s="50"/>
      <c r="Z421" s="50"/>
      <c r="AA421" s="59" t="b">
        <v>0</v>
      </c>
      <c r="AB421" s="50"/>
      <c r="AC421" s="50"/>
      <c r="AD421" s="50"/>
      <c r="AE421" s="58"/>
      <c r="AF421" s="58"/>
      <c r="AG421" s="50"/>
    </row>
    <row r="422">
      <c r="A422" s="57"/>
      <c r="B422" s="56"/>
      <c r="C422" s="56"/>
      <c r="D422" s="57"/>
      <c r="E422" s="57"/>
      <c r="F422" s="57"/>
      <c r="G422" s="57"/>
      <c r="H422" s="58"/>
      <c r="I422" s="58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0"/>
      <c r="U422" s="50"/>
      <c r="V422" s="50"/>
      <c r="W422" s="50"/>
      <c r="X422" s="50"/>
      <c r="Y422" s="50"/>
      <c r="Z422" s="50"/>
      <c r="AA422" s="59" t="b">
        <v>0</v>
      </c>
      <c r="AB422" s="50"/>
      <c r="AC422" s="50"/>
      <c r="AD422" s="50"/>
      <c r="AE422" s="58"/>
      <c r="AF422" s="58"/>
      <c r="AG422" s="50"/>
    </row>
    <row r="423">
      <c r="A423" s="57"/>
      <c r="B423" s="56"/>
      <c r="C423" s="56"/>
      <c r="D423" s="57"/>
      <c r="E423" s="57"/>
      <c r="F423" s="57"/>
      <c r="G423" s="57"/>
      <c r="H423" s="58"/>
      <c r="I423" s="58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0"/>
      <c r="U423" s="50"/>
      <c r="V423" s="50"/>
      <c r="W423" s="50"/>
      <c r="X423" s="50"/>
      <c r="Y423" s="50"/>
      <c r="Z423" s="50"/>
      <c r="AA423" s="59" t="b">
        <v>0</v>
      </c>
      <c r="AB423" s="50"/>
      <c r="AC423" s="50"/>
      <c r="AD423" s="50"/>
      <c r="AE423" s="58"/>
      <c r="AF423" s="58"/>
      <c r="AG423" s="50"/>
    </row>
    <row r="424">
      <c r="A424" s="57"/>
      <c r="B424" s="56"/>
      <c r="C424" s="56"/>
      <c r="D424" s="57"/>
      <c r="E424" s="57"/>
      <c r="F424" s="57"/>
      <c r="G424" s="57"/>
      <c r="H424" s="58"/>
      <c r="I424" s="58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0"/>
      <c r="U424" s="50"/>
      <c r="V424" s="50"/>
      <c r="W424" s="50"/>
      <c r="X424" s="50"/>
      <c r="Y424" s="50"/>
      <c r="Z424" s="50"/>
      <c r="AA424" s="59" t="b">
        <v>0</v>
      </c>
      <c r="AB424" s="50"/>
      <c r="AC424" s="50"/>
      <c r="AD424" s="50"/>
      <c r="AE424" s="58"/>
      <c r="AF424" s="58"/>
      <c r="AG424" s="50"/>
    </row>
    <row r="425">
      <c r="A425" s="57"/>
      <c r="B425" s="56"/>
      <c r="C425" s="56"/>
      <c r="D425" s="57"/>
      <c r="E425" s="57"/>
      <c r="F425" s="57"/>
      <c r="G425" s="57"/>
      <c r="H425" s="58"/>
      <c r="I425" s="58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0"/>
      <c r="U425" s="50"/>
      <c r="V425" s="50"/>
      <c r="W425" s="50"/>
      <c r="X425" s="50"/>
      <c r="Y425" s="50"/>
      <c r="Z425" s="50"/>
      <c r="AA425" s="59" t="b">
        <v>0</v>
      </c>
      <c r="AB425" s="50"/>
      <c r="AC425" s="50"/>
      <c r="AD425" s="50"/>
      <c r="AE425" s="58"/>
      <c r="AF425" s="58"/>
      <c r="AG425" s="50"/>
    </row>
    <row r="426">
      <c r="A426" s="57"/>
      <c r="B426" s="56"/>
      <c r="C426" s="56"/>
      <c r="D426" s="57"/>
      <c r="E426" s="57"/>
      <c r="F426" s="57"/>
      <c r="G426" s="57"/>
      <c r="H426" s="58"/>
      <c r="I426" s="58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0"/>
      <c r="U426" s="50"/>
      <c r="V426" s="50"/>
      <c r="W426" s="50"/>
      <c r="X426" s="50"/>
      <c r="Y426" s="50"/>
      <c r="Z426" s="50"/>
      <c r="AA426" s="59" t="b">
        <v>0</v>
      </c>
      <c r="AB426" s="50"/>
      <c r="AC426" s="50"/>
      <c r="AD426" s="50"/>
      <c r="AE426" s="58"/>
      <c r="AF426" s="58"/>
      <c r="AG426" s="50"/>
    </row>
    <row r="427">
      <c r="A427" s="57"/>
      <c r="B427" s="56"/>
      <c r="C427" s="56"/>
      <c r="D427" s="57"/>
      <c r="E427" s="57"/>
      <c r="F427" s="57"/>
      <c r="G427" s="57"/>
      <c r="H427" s="58"/>
      <c r="I427" s="58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0"/>
      <c r="U427" s="50"/>
      <c r="V427" s="50"/>
      <c r="W427" s="50"/>
      <c r="X427" s="50"/>
      <c r="Y427" s="50"/>
      <c r="Z427" s="50"/>
      <c r="AA427" s="59" t="b">
        <v>0</v>
      </c>
      <c r="AB427" s="50"/>
      <c r="AC427" s="50"/>
      <c r="AD427" s="50"/>
      <c r="AE427" s="58"/>
      <c r="AF427" s="58"/>
      <c r="AG427" s="50"/>
    </row>
    <row r="428">
      <c r="A428" s="57"/>
      <c r="B428" s="56"/>
      <c r="C428" s="56"/>
      <c r="D428" s="57"/>
      <c r="E428" s="57"/>
      <c r="F428" s="57"/>
      <c r="G428" s="57"/>
      <c r="H428" s="58"/>
      <c r="I428" s="58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0"/>
      <c r="U428" s="50"/>
      <c r="V428" s="50"/>
      <c r="W428" s="50"/>
      <c r="X428" s="50"/>
      <c r="Y428" s="50"/>
      <c r="Z428" s="50"/>
      <c r="AA428" s="59" t="b">
        <v>0</v>
      </c>
      <c r="AB428" s="50"/>
      <c r="AC428" s="50"/>
      <c r="AD428" s="50"/>
      <c r="AE428" s="58"/>
      <c r="AF428" s="58"/>
      <c r="AG428" s="50"/>
    </row>
    <row r="429">
      <c r="A429" s="57"/>
      <c r="B429" s="56"/>
      <c r="C429" s="56"/>
      <c r="D429" s="57"/>
      <c r="E429" s="57"/>
      <c r="F429" s="57"/>
      <c r="G429" s="57"/>
      <c r="H429" s="58"/>
      <c r="I429" s="58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0"/>
      <c r="U429" s="50"/>
      <c r="V429" s="50"/>
      <c r="W429" s="50"/>
      <c r="X429" s="50"/>
      <c r="Y429" s="50"/>
      <c r="Z429" s="50"/>
      <c r="AA429" s="59" t="b">
        <v>0</v>
      </c>
      <c r="AB429" s="50"/>
      <c r="AC429" s="50"/>
      <c r="AD429" s="50"/>
      <c r="AE429" s="58"/>
      <c r="AF429" s="58"/>
      <c r="AG429" s="50"/>
    </row>
    <row r="430">
      <c r="A430" s="57"/>
      <c r="B430" s="56"/>
      <c r="C430" s="56"/>
      <c r="D430" s="57"/>
      <c r="E430" s="57"/>
      <c r="F430" s="57"/>
      <c r="G430" s="57"/>
      <c r="H430" s="58"/>
      <c r="I430" s="58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0"/>
      <c r="U430" s="50"/>
      <c r="V430" s="50"/>
      <c r="W430" s="50"/>
      <c r="X430" s="50"/>
      <c r="Y430" s="50"/>
      <c r="Z430" s="50"/>
      <c r="AA430" s="59" t="b">
        <v>0</v>
      </c>
      <c r="AB430" s="50"/>
      <c r="AC430" s="50"/>
      <c r="AD430" s="50"/>
      <c r="AE430" s="58"/>
      <c r="AF430" s="58"/>
      <c r="AG430" s="50"/>
    </row>
    <row r="431">
      <c r="A431" s="57"/>
      <c r="B431" s="56"/>
      <c r="C431" s="56"/>
      <c r="D431" s="57"/>
      <c r="E431" s="57"/>
      <c r="F431" s="57"/>
      <c r="G431" s="57"/>
      <c r="H431" s="58"/>
      <c r="I431" s="58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0"/>
      <c r="U431" s="50"/>
      <c r="V431" s="50"/>
      <c r="W431" s="50"/>
      <c r="X431" s="50"/>
      <c r="Y431" s="50"/>
      <c r="Z431" s="50"/>
      <c r="AA431" s="59" t="b">
        <v>0</v>
      </c>
      <c r="AB431" s="50"/>
      <c r="AC431" s="50"/>
      <c r="AD431" s="50"/>
      <c r="AE431" s="58"/>
      <c r="AF431" s="58"/>
      <c r="AG431" s="50"/>
    </row>
    <row r="432">
      <c r="A432" s="57"/>
      <c r="B432" s="56"/>
      <c r="C432" s="56"/>
      <c r="D432" s="57"/>
      <c r="E432" s="57"/>
      <c r="F432" s="57"/>
      <c r="G432" s="57"/>
      <c r="H432" s="58"/>
      <c r="I432" s="58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0"/>
      <c r="U432" s="50"/>
      <c r="V432" s="50"/>
      <c r="W432" s="50"/>
      <c r="X432" s="50"/>
      <c r="Y432" s="50"/>
      <c r="Z432" s="50"/>
      <c r="AA432" s="59" t="b">
        <v>0</v>
      </c>
      <c r="AB432" s="50"/>
      <c r="AC432" s="50"/>
      <c r="AD432" s="50"/>
      <c r="AE432" s="58"/>
      <c r="AF432" s="58"/>
      <c r="AG432" s="50"/>
    </row>
    <row r="433">
      <c r="A433" s="57"/>
      <c r="B433" s="56"/>
      <c r="C433" s="56"/>
      <c r="D433" s="57"/>
      <c r="E433" s="57"/>
      <c r="F433" s="57"/>
      <c r="G433" s="57"/>
      <c r="H433" s="58"/>
      <c r="I433" s="58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0"/>
      <c r="U433" s="50"/>
      <c r="V433" s="50"/>
      <c r="W433" s="50"/>
      <c r="X433" s="50"/>
      <c r="Y433" s="50"/>
      <c r="Z433" s="50"/>
      <c r="AA433" s="59" t="b">
        <v>0</v>
      </c>
      <c r="AB433" s="50"/>
      <c r="AC433" s="50"/>
      <c r="AD433" s="50"/>
      <c r="AE433" s="58"/>
      <c r="AF433" s="58"/>
      <c r="AG433" s="50"/>
    </row>
    <row r="434">
      <c r="A434" s="57"/>
      <c r="B434" s="56"/>
      <c r="C434" s="56"/>
      <c r="D434" s="57"/>
      <c r="E434" s="57"/>
      <c r="F434" s="57"/>
      <c r="G434" s="57"/>
      <c r="H434" s="58"/>
      <c r="I434" s="58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0"/>
      <c r="U434" s="50"/>
      <c r="V434" s="50"/>
      <c r="W434" s="50"/>
      <c r="X434" s="50"/>
      <c r="Y434" s="50"/>
      <c r="Z434" s="50"/>
      <c r="AA434" s="59" t="b">
        <v>0</v>
      </c>
      <c r="AB434" s="50"/>
      <c r="AC434" s="50"/>
      <c r="AD434" s="50"/>
      <c r="AE434" s="58"/>
      <c r="AF434" s="58"/>
      <c r="AG434" s="50"/>
    </row>
    <row r="435">
      <c r="A435" s="57"/>
      <c r="B435" s="56"/>
      <c r="C435" s="56"/>
      <c r="D435" s="57"/>
      <c r="E435" s="57"/>
      <c r="F435" s="57"/>
      <c r="G435" s="57"/>
      <c r="H435" s="58"/>
      <c r="I435" s="58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0"/>
      <c r="U435" s="50"/>
      <c r="V435" s="50"/>
      <c r="W435" s="50"/>
      <c r="X435" s="50"/>
      <c r="Y435" s="50"/>
      <c r="Z435" s="50"/>
      <c r="AA435" s="59" t="b">
        <v>0</v>
      </c>
      <c r="AB435" s="50"/>
      <c r="AC435" s="50"/>
      <c r="AD435" s="50"/>
      <c r="AE435" s="58"/>
      <c r="AF435" s="58"/>
      <c r="AG435" s="50"/>
    </row>
    <row r="436">
      <c r="A436" s="57"/>
      <c r="B436" s="56"/>
      <c r="C436" s="56"/>
      <c r="D436" s="57"/>
      <c r="E436" s="57"/>
      <c r="F436" s="57"/>
      <c r="G436" s="57"/>
      <c r="H436" s="58"/>
      <c r="I436" s="58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0"/>
      <c r="U436" s="50"/>
      <c r="V436" s="50"/>
      <c r="W436" s="50"/>
      <c r="X436" s="50"/>
      <c r="Y436" s="50"/>
      <c r="Z436" s="50"/>
      <c r="AA436" s="59" t="b">
        <v>0</v>
      </c>
      <c r="AB436" s="50"/>
      <c r="AC436" s="50"/>
      <c r="AD436" s="50"/>
      <c r="AE436" s="58"/>
      <c r="AF436" s="58"/>
      <c r="AG436" s="50"/>
    </row>
    <row r="437">
      <c r="A437" s="57"/>
      <c r="B437" s="56"/>
      <c r="C437" s="56"/>
      <c r="D437" s="57"/>
      <c r="E437" s="57"/>
      <c r="F437" s="57"/>
      <c r="G437" s="57"/>
      <c r="H437" s="58"/>
      <c r="I437" s="58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0"/>
      <c r="U437" s="50"/>
      <c r="V437" s="50"/>
      <c r="W437" s="50"/>
      <c r="X437" s="50"/>
      <c r="Y437" s="50"/>
      <c r="Z437" s="50"/>
      <c r="AA437" s="59" t="b">
        <v>0</v>
      </c>
      <c r="AB437" s="50"/>
      <c r="AC437" s="50"/>
      <c r="AD437" s="50"/>
      <c r="AE437" s="58"/>
      <c r="AF437" s="58"/>
      <c r="AG437" s="50"/>
    </row>
    <row r="438">
      <c r="A438" s="57"/>
      <c r="B438" s="56"/>
      <c r="C438" s="56"/>
      <c r="D438" s="57"/>
      <c r="E438" s="57"/>
      <c r="F438" s="57"/>
      <c r="G438" s="57"/>
      <c r="H438" s="58"/>
      <c r="I438" s="58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0"/>
      <c r="U438" s="50"/>
      <c r="V438" s="50"/>
      <c r="W438" s="50"/>
      <c r="X438" s="50"/>
      <c r="Y438" s="50"/>
      <c r="Z438" s="50"/>
      <c r="AA438" s="59" t="b">
        <v>0</v>
      </c>
      <c r="AB438" s="50"/>
      <c r="AC438" s="50"/>
      <c r="AD438" s="50"/>
      <c r="AE438" s="58"/>
      <c r="AF438" s="58"/>
      <c r="AG438" s="50"/>
    </row>
    <row r="439">
      <c r="A439" s="57"/>
      <c r="B439" s="56"/>
      <c r="C439" s="56"/>
      <c r="D439" s="57"/>
      <c r="E439" s="57"/>
      <c r="F439" s="57"/>
      <c r="G439" s="57"/>
      <c r="H439" s="58"/>
      <c r="I439" s="58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0"/>
      <c r="U439" s="50"/>
      <c r="V439" s="50"/>
      <c r="W439" s="50"/>
      <c r="X439" s="50"/>
      <c r="Y439" s="50"/>
      <c r="Z439" s="50"/>
      <c r="AA439" s="59" t="b">
        <v>0</v>
      </c>
      <c r="AB439" s="50"/>
      <c r="AC439" s="50"/>
      <c r="AD439" s="50"/>
      <c r="AE439" s="58"/>
      <c r="AF439" s="58"/>
      <c r="AG439" s="50"/>
    </row>
    <row r="440">
      <c r="A440" s="57"/>
      <c r="B440" s="56"/>
      <c r="C440" s="56"/>
      <c r="D440" s="57"/>
      <c r="E440" s="57"/>
      <c r="F440" s="57"/>
      <c r="G440" s="57"/>
      <c r="H440" s="58"/>
      <c r="I440" s="58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0"/>
      <c r="U440" s="50"/>
      <c r="V440" s="50"/>
      <c r="W440" s="50"/>
      <c r="X440" s="50"/>
      <c r="Y440" s="50"/>
      <c r="Z440" s="50"/>
      <c r="AA440" s="59" t="b">
        <v>0</v>
      </c>
      <c r="AB440" s="50"/>
      <c r="AC440" s="50"/>
      <c r="AD440" s="50"/>
      <c r="AE440" s="58"/>
      <c r="AF440" s="58"/>
      <c r="AG440" s="50"/>
    </row>
    <row r="441">
      <c r="A441" s="57"/>
      <c r="B441" s="56"/>
      <c r="C441" s="56"/>
      <c r="D441" s="57"/>
      <c r="E441" s="57"/>
      <c r="F441" s="57"/>
      <c r="G441" s="57"/>
      <c r="H441" s="58"/>
      <c r="I441" s="58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0"/>
      <c r="U441" s="50"/>
      <c r="V441" s="50"/>
      <c r="W441" s="50"/>
      <c r="X441" s="50"/>
      <c r="Y441" s="50"/>
      <c r="Z441" s="50"/>
      <c r="AA441" s="59" t="b">
        <v>0</v>
      </c>
      <c r="AB441" s="50"/>
      <c r="AC441" s="50"/>
      <c r="AD441" s="50"/>
      <c r="AE441" s="58"/>
      <c r="AF441" s="58"/>
      <c r="AG441" s="50"/>
    </row>
    <row r="442">
      <c r="A442" s="57"/>
      <c r="B442" s="56"/>
      <c r="C442" s="56"/>
      <c r="D442" s="57"/>
      <c r="E442" s="57"/>
      <c r="F442" s="57"/>
      <c r="G442" s="57"/>
      <c r="H442" s="58"/>
      <c r="I442" s="58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0"/>
      <c r="U442" s="50"/>
      <c r="V442" s="50"/>
      <c r="W442" s="50"/>
      <c r="X442" s="50"/>
      <c r="Y442" s="50"/>
      <c r="Z442" s="50"/>
      <c r="AA442" s="59" t="b">
        <v>0</v>
      </c>
      <c r="AB442" s="50"/>
      <c r="AC442" s="50"/>
      <c r="AD442" s="50"/>
      <c r="AE442" s="58"/>
      <c r="AF442" s="58"/>
      <c r="AG442" s="50"/>
    </row>
    <row r="443">
      <c r="A443" s="57"/>
      <c r="B443" s="56"/>
      <c r="C443" s="56"/>
      <c r="D443" s="57"/>
      <c r="E443" s="57"/>
      <c r="F443" s="57"/>
      <c r="G443" s="57"/>
      <c r="H443" s="58"/>
      <c r="I443" s="58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0"/>
      <c r="U443" s="50"/>
      <c r="V443" s="50"/>
      <c r="W443" s="50"/>
      <c r="X443" s="50"/>
      <c r="Y443" s="50"/>
      <c r="Z443" s="50"/>
      <c r="AA443" s="59" t="b">
        <v>0</v>
      </c>
      <c r="AB443" s="50"/>
      <c r="AC443" s="50"/>
      <c r="AD443" s="50"/>
      <c r="AE443" s="58"/>
      <c r="AF443" s="58"/>
      <c r="AG443" s="50"/>
    </row>
    <row r="444">
      <c r="A444" s="57"/>
      <c r="B444" s="56"/>
      <c r="C444" s="56"/>
      <c r="D444" s="57"/>
      <c r="E444" s="57"/>
      <c r="F444" s="57"/>
      <c r="G444" s="57"/>
      <c r="H444" s="58"/>
      <c r="I444" s="58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0"/>
      <c r="U444" s="50"/>
      <c r="V444" s="50"/>
      <c r="W444" s="50"/>
      <c r="X444" s="50"/>
      <c r="Y444" s="50"/>
      <c r="Z444" s="50"/>
      <c r="AA444" s="59" t="b">
        <v>0</v>
      </c>
      <c r="AB444" s="50"/>
      <c r="AC444" s="50"/>
      <c r="AD444" s="50"/>
      <c r="AE444" s="58"/>
      <c r="AF444" s="58"/>
      <c r="AG444" s="50"/>
    </row>
    <row r="445">
      <c r="A445" s="57"/>
      <c r="B445" s="56"/>
      <c r="C445" s="56"/>
      <c r="D445" s="57"/>
      <c r="E445" s="57"/>
      <c r="F445" s="57"/>
      <c r="G445" s="57"/>
      <c r="H445" s="58"/>
      <c r="I445" s="58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0"/>
      <c r="U445" s="50"/>
      <c r="V445" s="50"/>
      <c r="W445" s="50"/>
      <c r="X445" s="50"/>
      <c r="Y445" s="50"/>
      <c r="Z445" s="50"/>
      <c r="AA445" s="59" t="b">
        <v>0</v>
      </c>
      <c r="AB445" s="50"/>
      <c r="AC445" s="50"/>
      <c r="AD445" s="50"/>
      <c r="AE445" s="58"/>
      <c r="AF445" s="58"/>
      <c r="AG445" s="50"/>
    </row>
    <row r="446">
      <c r="A446" s="57"/>
      <c r="B446" s="56"/>
      <c r="C446" s="56"/>
      <c r="D446" s="57"/>
      <c r="E446" s="57"/>
      <c r="F446" s="57"/>
      <c r="G446" s="57"/>
      <c r="H446" s="58"/>
      <c r="I446" s="58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0"/>
      <c r="U446" s="50"/>
      <c r="V446" s="50"/>
      <c r="W446" s="50"/>
      <c r="X446" s="50"/>
      <c r="Y446" s="50"/>
      <c r="Z446" s="50"/>
      <c r="AA446" s="59" t="b">
        <v>0</v>
      </c>
      <c r="AB446" s="50"/>
      <c r="AC446" s="50"/>
      <c r="AD446" s="50"/>
      <c r="AE446" s="58"/>
      <c r="AF446" s="58"/>
      <c r="AG446" s="50"/>
    </row>
    <row r="447">
      <c r="A447" s="57"/>
      <c r="B447" s="56"/>
      <c r="C447" s="56"/>
      <c r="D447" s="57"/>
      <c r="E447" s="57"/>
      <c r="F447" s="57"/>
      <c r="G447" s="57"/>
      <c r="H447" s="58"/>
      <c r="I447" s="58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0"/>
      <c r="U447" s="50"/>
      <c r="V447" s="50"/>
      <c r="W447" s="50"/>
      <c r="X447" s="50"/>
      <c r="Y447" s="50"/>
      <c r="Z447" s="50"/>
      <c r="AA447" s="59" t="b">
        <v>0</v>
      </c>
      <c r="AB447" s="50"/>
      <c r="AC447" s="50"/>
      <c r="AD447" s="50"/>
      <c r="AE447" s="58"/>
      <c r="AF447" s="58"/>
      <c r="AG447" s="50"/>
    </row>
    <row r="448">
      <c r="A448" s="57"/>
      <c r="B448" s="56"/>
      <c r="C448" s="56"/>
      <c r="D448" s="57"/>
      <c r="E448" s="57"/>
      <c r="F448" s="57"/>
      <c r="G448" s="57"/>
      <c r="H448" s="58"/>
      <c r="I448" s="58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0"/>
      <c r="U448" s="50"/>
      <c r="V448" s="50"/>
      <c r="W448" s="50"/>
      <c r="X448" s="50"/>
      <c r="Y448" s="50"/>
      <c r="Z448" s="50"/>
      <c r="AA448" s="59" t="b">
        <v>0</v>
      </c>
      <c r="AB448" s="50"/>
      <c r="AC448" s="50"/>
      <c r="AD448" s="50"/>
      <c r="AE448" s="58"/>
      <c r="AF448" s="58"/>
      <c r="AG448" s="50"/>
    </row>
    <row r="449">
      <c r="A449" s="57"/>
      <c r="B449" s="56"/>
      <c r="C449" s="56"/>
      <c r="D449" s="57"/>
      <c r="E449" s="57"/>
      <c r="F449" s="57"/>
      <c r="G449" s="57"/>
      <c r="H449" s="58"/>
      <c r="I449" s="58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0"/>
      <c r="U449" s="50"/>
      <c r="V449" s="50"/>
      <c r="W449" s="50"/>
      <c r="X449" s="50"/>
      <c r="Y449" s="50"/>
      <c r="Z449" s="50"/>
      <c r="AA449" s="59" t="b">
        <v>0</v>
      </c>
      <c r="AB449" s="50"/>
      <c r="AC449" s="50"/>
      <c r="AD449" s="50"/>
      <c r="AE449" s="58"/>
      <c r="AF449" s="58"/>
      <c r="AG449" s="50"/>
    </row>
    <row r="450">
      <c r="A450" s="57"/>
      <c r="B450" s="56"/>
      <c r="C450" s="56"/>
      <c r="D450" s="57"/>
      <c r="E450" s="57"/>
      <c r="F450" s="57"/>
      <c r="G450" s="57"/>
      <c r="H450" s="58"/>
      <c r="I450" s="58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0"/>
      <c r="U450" s="50"/>
      <c r="V450" s="50"/>
      <c r="W450" s="50"/>
      <c r="X450" s="50"/>
      <c r="Y450" s="50"/>
      <c r="Z450" s="50"/>
      <c r="AA450" s="59" t="b">
        <v>0</v>
      </c>
      <c r="AB450" s="50"/>
      <c r="AC450" s="50"/>
      <c r="AD450" s="50"/>
      <c r="AE450" s="58"/>
      <c r="AF450" s="58"/>
      <c r="AG450" s="50"/>
    </row>
    <row r="451">
      <c r="A451" s="57"/>
      <c r="B451" s="56"/>
      <c r="C451" s="56"/>
      <c r="D451" s="57"/>
      <c r="E451" s="57"/>
      <c r="F451" s="57"/>
      <c r="G451" s="57"/>
      <c r="H451" s="58"/>
      <c r="I451" s="58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0"/>
      <c r="U451" s="50"/>
      <c r="V451" s="50"/>
      <c r="W451" s="50"/>
      <c r="X451" s="50"/>
      <c r="Y451" s="50"/>
      <c r="Z451" s="50"/>
      <c r="AA451" s="59" t="b">
        <v>0</v>
      </c>
      <c r="AB451" s="50"/>
      <c r="AC451" s="50"/>
      <c r="AD451" s="50"/>
      <c r="AE451" s="58"/>
      <c r="AF451" s="58"/>
      <c r="AG451" s="50"/>
    </row>
    <row r="452">
      <c r="A452" s="57"/>
      <c r="B452" s="56"/>
      <c r="C452" s="56"/>
      <c r="D452" s="57"/>
      <c r="E452" s="57"/>
      <c r="F452" s="57"/>
      <c r="G452" s="57"/>
      <c r="H452" s="58"/>
      <c r="I452" s="58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0"/>
      <c r="U452" s="50"/>
      <c r="V452" s="50"/>
      <c r="W452" s="50"/>
      <c r="X452" s="50"/>
      <c r="Y452" s="50"/>
      <c r="Z452" s="50"/>
      <c r="AA452" s="59" t="b">
        <v>0</v>
      </c>
      <c r="AB452" s="50"/>
      <c r="AC452" s="50"/>
      <c r="AD452" s="50"/>
      <c r="AE452" s="58"/>
      <c r="AF452" s="58"/>
      <c r="AG452" s="50"/>
    </row>
    <row r="453">
      <c r="A453" s="57"/>
      <c r="B453" s="56"/>
      <c r="C453" s="56"/>
      <c r="D453" s="57"/>
      <c r="E453" s="57"/>
      <c r="F453" s="57"/>
      <c r="G453" s="57"/>
      <c r="H453" s="58"/>
      <c r="I453" s="58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0"/>
      <c r="U453" s="50"/>
      <c r="V453" s="50"/>
      <c r="W453" s="50"/>
      <c r="X453" s="50"/>
      <c r="Y453" s="50"/>
      <c r="Z453" s="50"/>
      <c r="AA453" s="59" t="b">
        <v>0</v>
      </c>
      <c r="AB453" s="50"/>
      <c r="AC453" s="50"/>
      <c r="AD453" s="50"/>
      <c r="AE453" s="58"/>
      <c r="AF453" s="58"/>
      <c r="AG453" s="50"/>
    </row>
    <row r="454">
      <c r="A454" s="57"/>
      <c r="B454" s="56"/>
      <c r="C454" s="56"/>
      <c r="D454" s="57"/>
      <c r="E454" s="57"/>
      <c r="F454" s="57"/>
      <c r="G454" s="57"/>
      <c r="H454" s="58"/>
      <c r="I454" s="58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0"/>
      <c r="U454" s="50"/>
      <c r="V454" s="50"/>
      <c r="W454" s="50"/>
      <c r="X454" s="50"/>
      <c r="Y454" s="50"/>
      <c r="Z454" s="50"/>
      <c r="AA454" s="59" t="b">
        <v>0</v>
      </c>
      <c r="AB454" s="50"/>
      <c r="AC454" s="50"/>
      <c r="AD454" s="50"/>
      <c r="AE454" s="58"/>
      <c r="AF454" s="58"/>
      <c r="AG454" s="50"/>
    </row>
    <row r="455">
      <c r="A455" s="57"/>
      <c r="B455" s="56"/>
      <c r="C455" s="56"/>
      <c r="D455" s="57"/>
      <c r="E455" s="57"/>
      <c r="F455" s="57"/>
      <c r="G455" s="57"/>
      <c r="H455" s="58"/>
      <c r="I455" s="58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0"/>
      <c r="U455" s="50"/>
      <c r="V455" s="50"/>
      <c r="W455" s="50"/>
      <c r="X455" s="50"/>
      <c r="Y455" s="50"/>
      <c r="Z455" s="50"/>
      <c r="AA455" s="59" t="b">
        <v>0</v>
      </c>
      <c r="AB455" s="50"/>
      <c r="AC455" s="50"/>
      <c r="AD455" s="50"/>
      <c r="AE455" s="58"/>
      <c r="AF455" s="58"/>
      <c r="AG455" s="50"/>
    </row>
    <row r="456">
      <c r="A456" s="57"/>
      <c r="B456" s="56"/>
      <c r="C456" s="56"/>
      <c r="D456" s="57"/>
      <c r="E456" s="57"/>
      <c r="F456" s="57"/>
      <c r="G456" s="57"/>
      <c r="H456" s="58"/>
      <c r="I456" s="58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0"/>
      <c r="U456" s="50"/>
      <c r="V456" s="50"/>
      <c r="W456" s="50"/>
      <c r="X456" s="50"/>
      <c r="Y456" s="50"/>
      <c r="Z456" s="50"/>
      <c r="AA456" s="59" t="b">
        <v>0</v>
      </c>
      <c r="AB456" s="50"/>
      <c r="AC456" s="50"/>
      <c r="AD456" s="50"/>
      <c r="AE456" s="58"/>
      <c r="AF456" s="58"/>
      <c r="AG456" s="50"/>
    </row>
    <row r="457">
      <c r="A457" s="57"/>
      <c r="B457" s="56"/>
      <c r="C457" s="56"/>
      <c r="D457" s="57"/>
      <c r="E457" s="57"/>
      <c r="F457" s="57"/>
      <c r="G457" s="57"/>
      <c r="H457" s="58"/>
      <c r="I457" s="58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0"/>
      <c r="U457" s="50"/>
      <c r="V457" s="50"/>
      <c r="W457" s="50"/>
      <c r="X457" s="50"/>
      <c r="Y457" s="50"/>
      <c r="Z457" s="50"/>
      <c r="AA457" s="59" t="b">
        <v>0</v>
      </c>
      <c r="AB457" s="50"/>
      <c r="AC457" s="50"/>
      <c r="AD457" s="50"/>
      <c r="AE457" s="58"/>
      <c r="AF457" s="58"/>
      <c r="AG457" s="50"/>
    </row>
    <row r="458">
      <c r="A458" s="57"/>
      <c r="B458" s="56"/>
      <c r="C458" s="56"/>
      <c r="D458" s="57"/>
      <c r="E458" s="57"/>
      <c r="F458" s="57"/>
      <c r="G458" s="57"/>
      <c r="H458" s="58"/>
      <c r="I458" s="58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0"/>
      <c r="U458" s="50"/>
      <c r="V458" s="50"/>
      <c r="W458" s="50"/>
      <c r="X458" s="50"/>
      <c r="Y458" s="50"/>
      <c r="Z458" s="50"/>
      <c r="AA458" s="59" t="b">
        <v>0</v>
      </c>
      <c r="AB458" s="50"/>
      <c r="AC458" s="50"/>
      <c r="AD458" s="50"/>
      <c r="AE458" s="58"/>
      <c r="AF458" s="58"/>
      <c r="AG458" s="50"/>
    </row>
    <row r="459">
      <c r="A459" s="57"/>
      <c r="B459" s="56"/>
      <c r="C459" s="56"/>
      <c r="D459" s="57"/>
      <c r="E459" s="57"/>
      <c r="F459" s="57"/>
      <c r="G459" s="57"/>
      <c r="H459" s="58"/>
      <c r="I459" s="58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0"/>
      <c r="U459" s="50"/>
      <c r="V459" s="50"/>
      <c r="W459" s="50"/>
      <c r="X459" s="50"/>
      <c r="Y459" s="50"/>
      <c r="Z459" s="50"/>
      <c r="AA459" s="59" t="b">
        <v>0</v>
      </c>
      <c r="AB459" s="50"/>
      <c r="AC459" s="50"/>
      <c r="AD459" s="50"/>
      <c r="AE459" s="58"/>
      <c r="AF459" s="58"/>
      <c r="AG459" s="50"/>
    </row>
    <row r="460">
      <c r="A460" s="57"/>
      <c r="B460" s="56"/>
      <c r="C460" s="56"/>
      <c r="D460" s="57"/>
      <c r="E460" s="57"/>
      <c r="F460" s="57"/>
      <c r="G460" s="57"/>
      <c r="H460" s="58"/>
      <c r="I460" s="58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0"/>
      <c r="U460" s="50"/>
      <c r="V460" s="50"/>
      <c r="W460" s="50"/>
      <c r="X460" s="50"/>
      <c r="Y460" s="50"/>
      <c r="Z460" s="50"/>
      <c r="AA460" s="59" t="b">
        <v>0</v>
      </c>
      <c r="AB460" s="50"/>
      <c r="AC460" s="50"/>
      <c r="AD460" s="50"/>
      <c r="AE460" s="58"/>
      <c r="AF460" s="58"/>
      <c r="AG460" s="50"/>
    </row>
    <row r="461">
      <c r="A461" s="57"/>
      <c r="B461" s="56"/>
      <c r="C461" s="56"/>
      <c r="D461" s="57"/>
      <c r="E461" s="57"/>
      <c r="F461" s="57"/>
      <c r="G461" s="57"/>
      <c r="H461" s="58"/>
      <c r="I461" s="58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0"/>
      <c r="U461" s="50"/>
      <c r="V461" s="50"/>
      <c r="W461" s="50"/>
      <c r="X461" s="50"/>
      <c r="Y461" s="50"/>
      <c r="Z461" s="50"/>
      <c r="AA461" s="59" t="b">
        <v>0</v>
      </c>
      <c r="AB461" s="50"/>
      <c r="AC461" s="50"/>
      <c r="AD461" s="50"/>
      <c r="AE461" s="58"/>
      <c r="AF461" s="58"/>
      <c r="AG461" s="50"/>
    </row>
    <row r="462">
      <c r="A462" s="57"/>
      <c r="B462" s="56"/>
      <c r="C462" s="56"/>
      <c r="D462" s="57"/>
      <c r="E462" s="57"/>
      <c r="F462" s="57"/>
      <c r="G462" s="57"/>
      <c r="H462" s="58"/>
      <c r="I462" s="58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0"/>
      <c r="U462" s="50"/>
      <c r="V462" s="50"/>
      <c r="W462" s="50"/>
      <c r="X462" s="50"/>
      <c r="Y462" s="50"/>
      <c r="Z462" s="50"/>
      <c r="AA462" s="59" t="b">
        <v>0</v>
      </c>
      <c r="AB462" s="50"/>
      <c r="AC462" s="50"/>
      <c r="AD462" s="50"/>
      <c r="AE462" s="58"/>
      <c r="AF462" s="58"/>
      <c r="AG462" s="50"/>
    </row>
    <row r="463">
      <c r="A463" s="57"/>
      <c r="B463" s="56"/>
      <c r="C463" s="56"/>
      <c r="D463" s="57"/>
      <c r="E463" s="57"/>
      <c r="F463" s="57"/>
      <c r="G463" s="57"/>
      <c r="H463" s="58"/>
      <c r="I463" s="58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0"/>
      <c r="U463" s="50"/>
      <c r="V463" s="50"/>
      <c r="W463" s="50"/>
      <c r="X463" s="50"/>
      <c r="Y463" s="50"/>
      <c r="Z463" s="50"/>
      <c r="AA463" s="59" t="b">
        <v>0</v>
      </c>
      <c r="AB463" s="50"/>
      <c r="AC463" s="50"/>
      <c r="AD463" s="50"/>
      <c r="AE463" s="58"/>
      <c r="AF463" s="58"/>
      <c r="AG463" s="50"/>
    </row>
    <row r="464">
      <c r="A464" s="57"/>
      <c r="B464" s="56"/>
      <c r="C464" s="56"/>
      <c r="D464" s="57"/>
      <c r="E464" s="57"/>
      <c r="F464" s="57"/>
      <c r="G464" s="57"/>
      <c r="H464" s="58"/>
      <c r="I464" s="58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0"/>
      <c r="U464" s="50"/>
      <c r="V464" s="50"/>
      <c r="W464" s="50"/>
      <c r="X464" s="50"/>
      <c r="Y464" s="50"/>
      <c r="Z464" s="50"/>
      <c r="AA464" s="59" t="b">
        <v>0</v>
      </c>
      <c r="AB464" s="50"/>
      <c r="AC464" s="50"/>
      <c r="AD464" s="50"/>
      <c r="AE464" s="58"/>
      <c r="AF464" s="58"/>
      <c r="AG464" s="50"/>
    </row>
    <row r="465">
      <c r="A465" s="57"/>
      <c r="B465" s="56"/>
      <c r="C465" s="56"/>
      <c r="D465" s="57"/>
      <c r="E465" s="57"/>
      <c r="F465" s="57"/>
      <c r="G465" s="57"/>
      <c r="H465" s="58"/>
      <c r="I465" s="58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0"/>
      <c r="U465" s="50"/>
      <c r="V465" s="50"/>
      <c r="W465" s="50"/>
      <c r="X465" s="50"/>
      <c r="Y465" s="50"/>
      <c r="Z465" s="50"/>
      <c r="AA465" s="59" t="b">
        <v>0</v>
      </c>
      <c r="AB465" s="50"/>
      <c r="AC465" s="50"/>
      <c r="AD465" s="50"/>
      <c r="AE465" s="58"/>
      <c r="AF465" s="58"/>
      <c r="AG465" s="50"/>
    </row>
    <row r="466">
      <c r="A466" s="57"/>
      <c r="B466" s="56"/>
      <c r="C466" s="56"/>
      <c r="D466" s="57"/>
      <c r="E466" s="57"/>
      <c r="F466" s="57"/>
      <c r="G466" s="57"/>
      <c r="H466" s="58"/>
      <c r="I466" s="58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0"/>
      <c r="U466" s="50"/>
      <c r="V466" s="50"/>
      <c r="W466" s="50"/>
      <c r="X466" s="50"/>
      <c r="Y466" s="50"/>
      <c r="Z466" s="50"/>
      <c r="AA466" s="59" t="b">
        <v>0</v>
      </c>
      <c r="AB466" s="50"/>
      <c r="AC466" s="50"/>
      <c r="AD466" s="50"/>
      <c r="AE466" s="58"/>
      <c r="AF466" s="58"/>
      <c r="AG466" s="50"/>
    </row>
    <row r="467">
      <c r="A467" s="57"/>
      <c r="B467" s="56"/>
      <c r="C467" s="56"/>
      <c r="D467" s="57"/>
      <c r="E467" s="57"/>
      <c r="F467" s="57"/>
      <c r="G467" s="57"/>
      <c r="H467" s="58"/>
      <c r="I467" s="58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0"/>
      <c r="U467" s="50"/>
      <c r="V467" s="50"/>
      <c r="W467" s="50"/>
      <c r="X467" s="50"/>
      <c r="Y467" s="50"/>
      <c r="Z467" s="50"/>
      <c r="AA467" s="59" t="b">
        <v>0</v>
      </c>
      <c r="AB467" s="50"/>
      <c r="AC467" s="50"/>
      <c r="AD467" s="50"/>
      <c r="AE467" s="58"/>
      <c r="AF467" s="58"/>
      <c r="AG467" s="50"/>
    </row>
    <row r="468">
      <c r="A468" s="57"/>
      <c r="B468" s="56"/>
      <c r="C468" s="56"/>
      <c r="D468" s="57"/>
      <c r="E468" s="57"/>
      <c r="F468" s="57"/>
      <c r="G468" s="57"/>
      <c r="H468" s="58"/>
      <c r="I468" s="58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0"/>
      <c r="U468" s="50"/>
      <c r="V468" s="50"/>
      <c r="W468" s="50"/>
      <c r="X468" s="50"/>
      <c r="Y468" s="50"/>
      <c r="Z468" s="50"/>
      <c r="AA468" s="59" t="b">
        <v>0</v>
      </c>
      <c r="AB468" s="50"/>
      <c r="AC468" s="50"/>
      <c r="AD468" s="50"/>
      <c r="AE468" s="58"/>
      <c r="AF468" s="58"/>
      <c r="AG468" s="50"/>
    </row>
    <row r="469">
      <c r="A469" s="57"/>
      <c r="B469" s="56"/>
      <c r="C469" s="56"/>
      <c r="D469" s="57"/>
      <c r="E469" s="57"/>
      <c r="F469" s="57"/>
      <c r="G469" s="57"/>
      <c r="H469" s="58"/>
      <c r="I469" s="58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0"/>
      <c r="U469" s="50"/>
      <c r="V469" s="50"/>
      <c r="W469" s="50"/>
      <c r="X469" s="50"/>
      <c r="Y469" s="50"/>
      <c r="Z469" s="50"/>
      <c r="AA469" s="59" t="b">
        <v>0</v>
      </c>
      <c r="AB469" s="50"/>
      <c r="AC469" s="50"/>
      <c r="AD469" s="50"/>
      <c r="AE469" s="58"/>
      <c r="AF469" s="58"/>
      <c r="AG469" s="50"/>
    </row>
    <row r="470">
      <c r="A470" s="57"/>
      <c r="B470" s="56"/>
      <c r="C470" s="56"/>
      <c r="D470" s="57"/>
      <c r="E470" s="57"/>
      <c r="F470" s="57"/>
      <c r="G470" s="57"/>
      <c r="H470" s="58"/>
      <c r="I470" s="58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0"/>
      <c r="U470" s="50"/>
      <c r="V470" s="50"/>
      <c r="W470" s="50"/>
      <c r="X470" s="50"/>
      <c r="Y470" s="50"/>
      <c r="Z470" s="50"/>
      <c r="AA470" s="59" t="b">
        <v>0</v>
      </c>
      <c r="AB470" s="50"/>
      <c r="AC470" s="50"/>
      <c r="AD470" s="50"/>
      <c r="AE470" s="58"/>
      <c r="AF470" s="58"/>
      <c r="AG470" s="50"/>
    </row>
    <row r="471">
      <c r="A471" s="57"/>
      <c r="B471" s="56"/>
      <c r="C471" s="56"/>
      <c r="D471" s="57"/>
      <c r="E471" s="57"/>
      <c r="F471" s="57"/>
      <c r="G471" s="57"/>
      <c r="H471" s="58"/>
      <c r="I471" s="58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0"/>
      <c r="U471" s="50"/>
      <c r="V471" s="50"/>
      <c r="W471" s="50"/>
      <c r="X471" s="50"/>
      <c r="Y471" s="50"/>
      <c r="Z471" s="50"/>
      <c r="AA471" s="59" t="b">
        <v>0</v>
      </c>
      <c r="AB471" s="50"/>
      <c r="AC471" s="50"/>
      <c r="AD471" s="50"/>
      <c r="AE471" s="58"/>
      <c r="AF471" s="58"/>
      <c r="AG471" s="50"/>
    </row>
    <row r="472">
      <c r="A472" s="57"/>
      <c r="B472" s="56"/>
      <c r="C472" s="56"/>
      <c r="D472" s="57"/>
      <c r="E472" s="57"/>
      <c r="F472" s="57"/>
      <c r="G472" s="57"/>
      <c r="H472" s="58"/>
      <c r="I472" s="58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0"/>
      <c r="U472" s="50"/>
      <c r="V472" s="50"/>
      <c r="W472" s="50"/>
      <c r="X472" s="50"/>
      <c r="Y472" s="50"/>
      <c r="Z472" s="50"/>
      <c r="AA472" s="59" t="b">
        <v>0</v>
      </c>
      <c r="AB472" s="50"/>
      <c r="AC472" s="50"/>
      <c r="AD472" s="50"/>
      <c r="AE472" s="58"/>
      <c r="AF472" s="58"/>
      <c r="AG472" s="50"/>
    </row>
    <row r="473">
      <c r="A473" s="57"/>
      <c r="B473" s="56"/>
      <c r="C473" s="56"/>
      <c r="D473" s="57"/>
      <c r="E473" s="57"/>
      <c r="F473" s="57"/>
      <c r="G473" s="57"/>
      <c r="H473" s="58"/>
      <c r="I473" s="58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0"/>
      <c r="U473" s="50"/>
      <c r="V473" s="50"/>
      <c r="W473" s="50"/>
      <c r="X473" s="50"/>
      <c r="Y473" s="50"/>
      <c r="Z473" s="50"/>
      <c r="AA473" s="59" t="b">
        <v>0</v>
      </c>
      <c r="AB473" s="50"/>
      <c r="AC473" s="50"/>
      <c r="AD473" s="50"/>
      <c r="AE473" s="58"/>
      <c r="AF473" s="58"/>
      <c r="AG473" s="50"/>
    </row>
    <row r="474">
      <c r="A474" s="57"/>
      <c r="B474" s="56"/>
      <c r="C474" s="56"/>
      <c r="D474" s="57"/>
      <c r="E474" s="57"/>
      <c r="F474" s="57"/>
      <c r="G474" s="57"/>
      <c r="H474" s="58"/>
      <c r="I474" s="58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0"/>
      <c r="U474" s="50"/>
      <c r="V474" s="50"/>
      <c r="W474" s="50"/>
      <c r="X474" s="50"/>
      <c r="Y474" s="50"/>
      <c r="Z474" s="50"/>
      <c r="AA474" s="59" t="b">
        <v>0</v>
      </c>
      <c r="AB474" s="50"/>
      <c r="AC474" s="50"/>
      <c r="AD474" s="50"/>
      <c r="AE474" s="58"/>
      <c r="AF474" s="58"/>
      <c r="AG474" s="50"/>
    </row>
    <row r="475">
      <c r="A475" s="57"/>
      <c r="B475" s="56"/>
      <c r="C475" s="56"/>
      <c r="D475" s="57"/>
      <c r="E475" s="57"/>
      <c r="F475" s="57"/>
      <c r="G475" s="57"/>
      <c r="H475" s="58"/>
      <c r="I475" s="58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0"/>
      <c r="U475" s="50"/>
      <c r="V475" s="50"/>
      <c r="W475" s="50"/>
      <c r="X475" s="50"/>
      <c r="Y475" s="50"/>
      <c r="Z475" s="50"/>
      <c r="AA475" s="59" t="b">
        <v>0</v>
      </c>
      <c r="AB475" s="50"/>
      <c r="AC475" s="50"/>
      <c r="AD475" s="50"/>
      <c r="AE475" s="58"/>
      <c r="AF475" s="58"/>
      <c r="AG475" s="50"/>
    </row>
    <row r="476">
      <c r="A476" s="57"/>
      <c r="B476" s="56"/>
      <c r="C476" s="56"/>
      <c r="D476" s="57"/>
      <c r="E476" s="57"/>
      <c r="F476" s="57"/>
      <c r="G476" s="57"/>
      <c r="H476" s="58"/>
      <c r="I476" s="58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0"/>
      <c r="U476" s="50"/>
      <c r="V476" s="50"/>
      <c r="W476" s="50"/>
      <c r="X476" s="50"/>
      <c r="Y476" s="50"/>
      <c r="Z476" s="50"/>
      <c r="AA476" s="59" t="b">
        <v>0</v>
      </c>
      <c r="AB476" s="50"/>
      <c r="AC476" s="50"/>
      <c r="AD476" s="50"/>
      <c r="AE476" s="58"/>
      <c r="AF476" s="58"/>
      <c r="AG476" s="50"/>
    </row>
    <row r="477">
      <c r="A477" s="57"/>
      <c r="B477" s="56"/>
      <c r="C477" s="56"/>
      <c r="D477" s="57"/>
      <c r="E477" s="57"/>
      <c r="F477" s="57"/>
      <c r="G477" s="57"/>
      <c r="H477" s="58"/>
      <c r="I477" s="58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0"/>
      <c r="U477" s="50"/>
      <c r="V477" s="50"/>
      <c r="W477" s="50"/>
      <c r="X477" s="50"/>
      <c r="Y477" s="50"/>
      <c r="Z477" s="50"/>
      <c r="AA477" s="59" t="b">
        <v>0</v>
      </c>
      <c r="AB477" s="50"/>
      <c r="AC477" s="50"/>
      <c r="AD477" s="50"/>
      <c r="AE477" s="58"/>
      <c r="AF477" s="58"/>
      <c r="AG477" s="50"/>
    </row>
    <row r="478">
      <c r="A478" s="57"/>
      <c r="B478" s="56"/>
      <c r="C478" s="56"/>
      <c r="D478" s="57"/>
      <c r="E478" s="57"/>
      <c r="F478" s="57"/>
      <c r="G478" s="57"/>
      <c r="H478" s="58"/>
      <c r="I478" s="58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0"/>
      <c r="U478" s="50"/>
      <c r="V478" s="50"/>
      <c r="W478" s="50"/>
      <c r="X478" s="50"/>
      <c r="Y478" s="50"/>
      <c r="Z478" s="50"/>
      <c r="AA478" s="59" t="b">
        <v>0</v>
      </c>
      <c r="AB478" s="50"/>
      <c r="AC478" s="50"/>
      <c r="AD478" s="50"/>
      <c r="AE478" s="58"/>
      <c r="AF478" s="58"/>
      <c r="AG478" s="50"/>
    </row>
    <row r="479">
      <c r="A479" s="57"/>
      <c r="B479" s="56"/>
      <c r="C479" s="56"/>
      <c r="D479" s="57"/>
      <c r="E479" s="57"/>
      <c r="F479" s="57"/>
      <c r="G479" s="57"/>
      <c r="H479" s="58"/>
      <c r="I479" s="58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0"/>
      <c r="U479" s="50"/>
      <c r="V479" s="50"/>
      <c r="W479" s="50"/>
      <c r="X479" s="50"/>
      <c r="Y479" s="50"/>
      <c r="Z479" s="50"/>
      <c r="AA479" s="59" t="b">
        <v>0</v>
      </c>
      <c r="AB479" s="50"/>
      <c r="AC479" s="50"/>
      <c r="AD479" s="50"/>
      <c r="AE479" s="58"/>
      <c r="AF479" s="58"/>
      <c r="AG479" s="50"/>
    </row>
    <row r="480">
      <c r="A480" s="57"/>
      <c r="B480" s="56"/>
      <c r="C480" s="56"/>
      <c r="D480" s="57"/>
      <c r="E480" s="57"/>
      <c r="F480" s="57"/>
      <c r="G480" s="57"/>
      <c r="H480" s="58"/>
      <c r="I480" s="58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0"/>
      <c r="U480" s="50"/>
      <c r="V480" s="50"/>
      <c r="W480" s="50"/>
      <c r="X480" s="50"/>
      <c r="Y480" s="50"/>
      <c r="Z480" s="50"/>
      <c r="AA480" s="59" t="b">
        <v>0</v>
      </c>
      <c r="AB480" s="50"/>
      <c r="AC480" s="50"/>
      <c r="AD480" s="50"/>
      <c r="AE480" s="58"/>
      <c r="AF480" s="58"/>
      <c r="AG480" s="50"/>
    </row>
    <row r="481">
      <c r="A481" s="57"/>
      <c r="B481" s="56"/>
      <c r="C481" s="56"/>
      <c r="D481" s="57"/>
      <c r="E481" s="57"/>
      <c r="F481" s="57"/>
      <c r="G481" s="57"/>
      <c r="H481" s="58"/>
      <c r="I481" s="58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0"/>
      <c r="U481" s="50"/>
      <c r="V481" s="50"/>
      <c r="W481" s="50"/>
      <c r="X481" s="50"/>
      <c r="Y481" s="50"/>
      <c r="Z481" s="50"/>
      <c r="AA481" s="59" t="b">
        <v>0</v>
      </c>
      <c r="AB481" s="50"/>
      <c r="AC481" s="50"/>
      <c r="AD481" s="50"/>
      <c r="AE481" s="58"/>
      <c r="AF481" s="58"/>
      <c r="AG481" s="50"/>
    </row>
    <row r="482">
      <c r="A482" s="57"/>
      <c r="B482" s="56"/>
      <c r="C482" s="56"/>
      <c r="D482" s="57"/>
      <c r="E482" s="57"/>
      <c r="F482" s="57"/>
      <c r="G482" s="57"/>
      <c r="H482" s="58"/>
      <c r="I482" s="58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0"/>
      <c r="U482" s="50"/>
      <c r="V482" s="50"/>
      <c r="W482" s="50"/>
      <c r="X482" s="50"/>
      <c r="Y482" s="50"/>
      <c r="Z482" s="50"/>
      <c r="AA482" s="59" t="b">
        <v>0</v>
      </c>
      <c r="AB482" s="50"/>
      <c r="AC482" s="50"/>
      <c r="AD482" s="50"/>
      <c r="AE482" s="58"/>
      <c r="AF482" s="58"/>
      <c r="AG482" s="50"/>
    </row>
    <row r="483">
      <c r="A483" s="57"/>
      <c r="B483" s="56"/>
      <c r="C483" s="56"/>
      <c r="D483" s="57"/>
      <c r="E483" s="57"/>
      <c r="F483" s="57"/>
      <c r="G483" s="57"/>
      <c r="H483" s="58"/>
      <c r="I483" s="58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0"/>
      <c r="U483" s="50"/>
      <c r="V483" s="50"/>
      <c r="W483" s="50"/>
      <c r="X483" s="50"/>
      <c r="Y483" s="50"/>
      <c r="Z483" s="50"/>
      <c r="AA483" s="59" t="b">
        <v>0</v>
      </c>
      <c r="AB483" s="50"/>
      <c r="AC483" s="50"/>
      <c r="AD483" s="50"/>
      <c r="AE483" s="58"/>
      <c r="AF483" s="58"/>
      <c r="AG483" s="50"/>
    </row>
    <row r="484">
      <c r="A484" s="57"/>
      <c r="B484" s="56"/>
      <c r="C484" s="56"/>
      <c r="D484" s="57"/>
      <c r="E484" s="57"/>
      <c r="F484" s="57"/>
      <c r="G484" s="57"/>
      <c r="H484" s="58"/>
      <c r="I484" s="58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0"/>
      <c r="U484" s="50"/>
      <c r="V484" s="50"/>
      <c r="W484" s="50"/>
      <c r="X484" s="50"/>
      <c r="Y484" s="50"/>
      <c r="Z484" s="50"/>
      <c r="AA484" s="59" t="b">
        <v>0</v>
      </c>
      <c r="AB484" s="50"/>
      <c r="AC484" s="50"/>
      <c r="AD484" s="50"/>
      <c r="AE484" s="58"/>
      <c r="AF484" s="58"/>
      <c r="AG484" s="50"/>
    </row>
    <row r="485">
      <c r="A485" s="57"/>
      <c r="B485" s="56"/>
      <c r="C485" s="56"/>
      <c r="D485" s="57"/>
      <c r="E485" s="57"/>
      <c r="F485" s="57"/>
      <c r="G485" s="57"/>
      <c r="H485" s="58"/>
      <c r="I485" s="58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0"/>
      <c r="U485" s="50"/>
      <c r="V485" s="50"/>
      <c r="W485" s="50"/>
      <c r="X485" s="50"/>
      <c r="Y485" s="50"/>
      <c r="Z485" s="50"/>
      <c r="AA485" s="59" t="b">
        <v>0</v>
      </c>
      <c r="AB485" s="50"/>
      <c r="AC485" s="50"/>
      <c r="AD485" s="50"/>
      <c r="AE485" s="58"/>
      <c r="AF485" s="58"/>
      <c r="AG485" s="50"/>
    </row>
    <row r="486">
      <c r="A486" s="57"/>
      <c r="B486" s="56"/>
      <c r="C486" s="56"/>
      <c r="D486" s="57"/>
      <c r="E486" s="57"/>
      <c r="F486" s="57"/>
      <c r="G486" s="57"/>
      <c r="H486" s="58"/>
      <c r="I486" s="58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0"/>
      <c r="U486" s="50"/>
      <c r="V486" s="50"/>
      <c r="W486" s="50"/>
      <c r="X486" s="50"/>
      <c r="Y486" s="50"/>
      <c r="Z486" s="50"/>
      <c r="AA486" s="59" t="b">
        <v>0</v>
      </c>
      <c r="AB486" s="50"/>
      <c r="AC486" s="50"/>
      <c r="AD486" s="50"/>
      <c r="AE486" s="58"/>
      <c r="AF486" s="58"/>
      <c r="AG486" s="50"/>
    </row>
    <row r="487">
      <c r="A487" s="57"/>
      <c r="B487" s="56"/>
      <c r="C487" s="56"/>
      <c r="D487" s="57"/>
      <c r="E487" s="57"/>
      <c r="F487" s="57"/>
      <c r="G487" s="57"/>
      <c r="H487" s="58"/>
      <c r="I487" s="58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0"/>
      <c r="U487" s="50"/>
      <c r="V487" s="50"/>
      <c r="W487" s="50"/>
      <c r="X487" s="50"/>
      <c r="Y487" s="50"/>
      <c r="Z487" s="50"/>
      <c r="AA487" s="59" t="b">
        <v>0</v>
      </c>
      <c r="AB487" s="50"/>
      <c r="AC487" s="50"/>
      <c r="AD487" s="50"/>
      <c r="AE487" s="58"/>
      <c r="AF487" s="58"/>
      <c r="AG487" s="50"/>
    </row>
    <row r="488">
      <c r="A488" s="57"/>
      <c r="B488" s="56"/>
      <c r="C488" s="56"/>
      <c r="D488" s="57"/>
      <c r="E488" s="57"/>
      <c r="F488" s="57"/>
      <c r="G488" s="57"/>
      <c r="H488" s="58"/>
      <c r="I488" s="58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0"/>
      <c r="U488" s="50"/>
      <c r="V488" s="50"/>
      <c r="W488" s="50"/>
      <c r="X488" s="50"/>
      <c r="Y488" s="50"/>
      <c r="Z488" s="50"/>
      <c r="AA488" s="59" t="b">
        <v>0</v>
      </c>
      <c r="AB488" s="50"/>
      <c r="AC488" s="50"/>
      <c r="AD488" s="50"/>
      <c r="AE488" s="58"/>
      <c r="AF488" s="58"/>
      <c r="AG488" s="50"/>
    </row>
    <row r="489">
      <c r="A489" s="57"/>
      <c r="B489" s="56"/>
      <c r="C489" s="56"/>
      <c r="D489" s="57"/>
      <c r="E489" s="57"/>
      <c r="F489" s="57"/>
      <c r="G489" s="57"/>
      <c r="H489" s="58"/>
      <c r="I489" s="58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0"/>
      <c r="U489" s="50"/>
      <c r="V489" s="50"/>
      <c r="W489" s="50"/>
      <c r="X489" s="50"/>
      <c r="Y489" s="50"/>
      <c r="Z489" s="50"/>
      <c r="AA489" s="59" t="b">
        <v>0</v>
      </c>
      <c r="AB489" s="50"/>
      <c r="AC489" s="50"/>
      <c r="AD489" s="50"/>
      <c r="AE489" s="58"/>
      <c r="AF489" s="58"/>
      <c r="AG489" s="50"/>
    </row>
    <row r="490">
      <c r="A490" s="57"/>
      <c r="B490" s="56"/>
      <c r="C490" s="56"/>
      <c r="D490" s="57"/>
      <c r="E490" s="57"/>
      <c r="F490" s="57"/>
      <c r="G490" s="57"/>
      <c r="H490" s="58"/>
      <c r="I490" s="58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0"/>
      <c r="U490" s="50"/>
      <c r="V490" s="50"/>
      <c r="W490" s="50"/>
      <c r="X490" s="50"/>
      <c r="Y490" s="50"/>
      <c r="Z490" s="50"/>
      <c r="AA490" s="59" t="b">
        <v>0</v>
      </c>
      <c r="AB490" s="50"/>
      <c r="AC490" s="50"/>
      <c r="AD490" s="50"/>
      <c r="AE490" s="58"/>
      <c r="AF490" s="58"/>
      <c r="AG490" s="50"/>
    </row>
    <row r="491">
      <c r="A491" s="57"/>
      <c r="B491" s="56"/>
      <c r="C491" s="56"/>
      <c r="D491" s="57"/>
      <c r="E491" s="57"/>
      <c r="F491" s="57"/>
      <c r="G491" s="57"/>
      <c r="H491" s="58"/>
      <c r="I491" s="58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0"/>
      <c r="U491" s="50"/>
      <c r="V491" s="50"/>
      <c r="W491" s="50"/>
      <c r="X491" s="50"/>
      <c r="Y491" s="50"/>
      <c r="Z491" s="50"/>
      <c r="AA491" s="59" t="b">
        <v>0</v>
      </c>
      <c r="AB491" s="50"/>
      <c r="AC491" s="50"/>
      <c r="AD491" s="50"/>
      <c r="AE491" s="58"/>
      <c r="AF491" s="58"/>
      <c r="AG491" s="50"/>
    </row>
    <row r="492">
      <c r="A492" s="57"/>
      <c r="B492" s="56"/>
      <c r="C492" s="56"/>
      <c r="D492" s="57"/>
      <c r="E492" s="57"/>
      <c r="F492" s="57"/>
      <c r="G492" s="57"/>
      <c r="H492" s="58"/>
      <c r="I492" s="58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0"/>
      <c r="U492" s="50"/>
      <c r="V492" s="50"/>
      <c r="W492" s="50"/>
      <c r="X492" s="50"/>
      <c r="Y492" s="50"/>
      <c r="Z492" s="50"/>
      <c r="AA492" s="59" t="b">
        <v>0</v>
      </c>
      <c r="AB492" s="50"/>
      <c r="AC492" s="50"/>
      <c r="AD492" s="50"/>
      <c r="AE492" s="58"/>
      <c r="AF492" s="58"/>
      <c r="AG492" s="50"/>
    </row>
    <row r="493">
      <c r="A493" s="57"/>
      <c r="B493" s="56"/>
      <c r="C493" s="56"/>
      <c r="D493" s="57"/>
      <c r="E493" s="57"/>
      <c r="F493" s="57"/>
      <c r="G493" s="57"/>
      <c r="H493" s="58"/>
      <c r="I493" s="58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0"/>
      <c r="U493" s="50"/>
      <c r="V493" s="50"/>
      <c r="W493" s="50"/>
      <c r="X493" s="50"/>
      <c r="Y493" s="50"/>
      <c r="Z493" s="50"/>
      <c r="AA493" s="59" t="b">
        <v>0</v>
      </c>
      <c r="AB493" s="50"/>
      <c r="AC493" s="50"/>
      <c r="AD493" s="50"/>
      <c r="AE493" s="58"/>
      <c r="AF493" s="58"/>
      <c r="AG493" s="50"/>
    </row>
    <row r="494">
      <c r="A494" s="57"/>
      <c r="B494" s="56"/>
      <c r="C494" s="56"/>
      <c r="D494" s="57"/>
      <c r="E494" s="57"/>
      <c r="F494" s="57"/>
      <c r="G494" s="57"/>
      <c r="H494" s="58"/>
      <c r="I494" s="58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0"/>
      <c r="U494" s="50"/>
      <c r="V494" s="50"/>
      <c r="W494" s="50"/>
      <c r="X494" s="50"/>
      <c r="Y494" s="50"/>
      <c r="Z494" s="50"/>
      <c r="AA494" s="59" t="b">
        <v>0</v>
      </c>
      <c r="AB494" s="50"/>
      <c r="AC494" s="50"/>
      <c r="AD494" s="50"/>
      <c r="AE494" s="58"/>
      <c r="AF494" s="58"/>
      <c r="AG494" s="50"/>
    </row>
    <row r="495">
      <c r="A495" s="57"/>
      <c r="B495" s="56"/>
      <c r="C495" s="56"/>
      <c r="D495" s="57"/>
      <c r="E495" s="57"/>
      <c r="F495" s="57"/>
      <c r="G495" s="57"/>
      <c r="H495" s="58"/>
      <c r="I495" s="58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0"/>
      <c r="U495" s="50"/>
      <c r="V495" s="50"/>
      <c r="W495" s="50"/>
      <c r="X495" s="50"/>
      <c r="Y495" s="50"/>
      <c r="Z495" s="50"/>
      <c r="AA495" s="59" t="b">
        <v>0</v>
      </c>
      <c r="AB495" s="50"/>
      <c r="AC495" s="50"/>
      <c r="AD495" s="50"/>
      <c r="AE495" s="58"/>
      <c r="AF495" s="58"/>
      <c r="AG495" s="50"/>
    </row>
    <row r="496">
      <c r="A496" s="57"/>
      <c r="B496" s="56"/>
      <c r="C496" s="56"/>
      <c r="D496" s="57"/>
      <c r="E496" s="57"/>
      <c r="F496" s="57"/>
      <c r="G496" s="57"/>
      <c r="H496" s="58"/>
      <c r="I496" s="58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0"/>
      <c r="U496" s="50"/>
      <c r="V496" s="50"/>
      <c r="W496" s="50"/>
      <c r="X496" s="50"/>
      <c r="Y496" s="50"/>
      <c r="Z496" s="50"/>
      <c r="AA496" s="59" t="b">
        <v>0</v>
      </c>
      <c r="AB496" s="50"/>
      <c r="AC496" s="50"/>
      <c r="AD496" s="50"/>
      <c r="AE496" s="58"/>
      <c r="AF496" s="58"/>
      <c r="AG496" s="50"/>
    </row>
    <row r="497">
      <c r="A497" s="57"/>
      <c r="B497" s="56"/>
      <c r="C497" s="56"/>
      <c r="D497" s="57"/>
      <c r="E497" s="57"/>
      <c r="F497" s="57"/>
      <c r="G497" s="57"/>
      <c r="H497" s="58"/>
      <c r="I497" s="58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0"/>
      <c r="U497" s="50"/>
      <c r="V497" s="50"/>
      <c r="W497" s="50"/>
      <c r="X497" s="50"/>
      <c r="Y497" s="50"/>
      <c r="Z497" s="50"/>
      <c r="AA497" s="59" t="b">
        <v>0</v>
      </c>
      <c r="AB497" s="50"/>
      <c r="AC497" s="50"/>
      <c r="AD497" s="50"/>
      <c r="AE497" s="58"/>
      <c r="AF497" s="58"/>
      <c r="AG497" s="50"/>
    </row>
    <row r="498">
      <c r="A498" s="57"/>
      <c r="B498" s="56"/>
      <c r="C498" s="56"/>
      <c r="D498" s="57"/>
      <c r="E498" s="57"/>
      <c r="F498" s="57"/>
      <c r="G498" s="57"/>
      <c r="H498" s="58"/>
      <c r="I498" s="58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0"/>
      <c r="U498" s="50"/>
      <c r="V498" s="50"/>
      <c r="W498" s="50"/>
      <c r="X498" s="50"/>
      <c r="Y498" s="50"/>
      <c r="Z498" s="50"/>
      <c r="AA498" s="59" t="b">
        <v>0</v>
      </c>
      <c r="AB498" s="50"/>
      <c r="AC498" s="50"/>
      <c r="AD498" s="50"/>
      <c r="AE498" s="58"/>
      <c r="AF498" s="58"/>
      <c r="AG498" s="50"/>
    </row>
    <row r="499">
      <c r="A499" s="57"/>
      <c r="B499" s="56"/>
      <c r="C499" s="56"/>
      <c r="D499" s="57"/>
      <c r="E499" s="57"/>
      <c r="F499" s="57"/>
      <c r="G499" s="57"/>
      <c r="H499" s="58"/>
      <c r="I499" s="58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0"/>
      <c r="U499" s="50"/>
      <c r="V499" s="50"/>
      <c r="W499" s="50"/>
      <c r="X499" s="50"/>
      <c r="Y499" s="50"/>
      <c r="Z499" s="50"/>
      <c r="AA499" s="59" t="b">
        <v>0</v>
      </c>
      <c r="AB499" s="50"/>
      <c r="AC499" s="50"/>
      <c r="AD499" s="50"/>
      <c r="AE499" s="58"/>
      <c r="AF499" s="58"/>
      <c r="AG499" s="50"/>
    </row>
    <row r="500">
      <c r="A500" s="57"/>
      <c r="B500" s="56"/>
      <c r="C500" s="56"/>
      <c r="D500" s="57"/>
      <c r="E500" s="57"/>
      <c r="F500" s="57"/>
      <c r="G500" s="57"/>
      <c r="H500" s="58"/>
      <c r="I500" s="58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0"/>
      <c r="U500" s="50"/>
      <c r="V500" s="50"/>
      <c r="W500" s="50"/>
      <c r="X500" s="50"/>
      <c r="Y500" s="50"/>
      <c r="Z500" s="50"/>
      <c r="AA500" s="59" t="b">
        <v>0</v>
      </c>
      <c r="AB500" s="50"/>
      <c r="AC500" s="50"/>
      <c r="AD500" s="50"/>
      <c r="AE500" s="58"/>
      <c r="AF500" s="58"/>
      <c r="AG500" s="50"/>
    </row>
    <row r="501">
      <c r="A501" s="57"/>
      <c r="B501" s="56"/>
      <c r="C501" s="56"/>
      <c r="D501" s="57"/>
      <c r="E501" s="57"/>
      <c r="F501" s="57"/>
      <c r="G501" s="57"/>
      <c r="H501" s="58"/>
      <c r="I501" s="58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0"/>
      <c r="U501" s="50"/>
      <c r="V501" s="50"/>
      <c r="W501" s="50"/>
      <c r="X501" s="50"/>
      <c r="Y501" s="50"/>
      <c r="Z501" s="50"/>
      <c r="AA501" s="59" t="b">
        <v>0</v>
      </c>
      <c r="AB501" s="50"/>
      <c r="AC501" s="50"/>
      <c r="AD501" s="50"/>
      <c r="AE501" s="58"/>
      <c r="AF501" s="58"/>
      <c r="AG501" s="50"/>
    </row>
    <row r="502">
      <c r="A502" s="57"/>
      <c r="B502" s="56"/>
      <c r="C502" s="56"/>
      <c r="D502" s="57"/>
      <c r="E502" s="57"/>
      <c r="F502" s="57"/>
      <c r="G502" s="57"/>
      <c r="H502" s="58"/>
      <c r="I502" s="58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0"/>
      <c r="U502" s="50"/>
      <c r="V502" s="50"/>
      <c r="W502" s="50"/>
      <c r="X502" s="50"/>
      <c r="Y502" s="50"/>
      <c r="Z502" s="50"/>
      <c r="AA502" s="59" t="b">
        <v>0</v>
      </c>
      <c r="AB502" s="50"/>
      <c r="AC502" s="50"/>
      <c r="AD502" s="50"/>
      <c r="AE502" s="58"/>
      <c r="AF502" s="58"/>
      <c r="AG502" s="50"/>
    </row>
    <row r="503">
      <c r="A503" s="57"/>
      <c r="B503" s="56"/>
      <c r="C503" s="56"/>
      <c r="D503" s="57"/>
      <c r="E503" s="57"/>
      <c r="F503" s="57"/>
      <c r="G503" s="57"/>
      <c r="H503" s="58"/>
      <c r="I503" s="58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0"/>
      <c r="U503" s="50"/>
      <c r="V503" s="50"/>
      <c r="W503" s="50"/>
      <c r="X503" s="50"/>
      <c r="Y503" s="50"/>
      <c r="Z503" s="50"/>
      <c r="AA503" s="59" t="b">
        <v>0</v>
      </c>
      <c r="AB503" s="50"/>
      <c r="AC503" s="50"/>
      <c r="AD503" s="50"/>
      <c r="AE503" s="58"/>
      <c r="AF503" s="58"/>
      <c r="AG503" s="50"/>
    </row>
    <row r="504">
      <c r="A504" s="57"/>
      <c r="B504" s="56"/>
      <c r="C504" s="56"/>
      <c r="D504" s="57"/>
      <c r="E504" s="57"/>
      <c r="F504" s="57"/>
      <c r="G504" s="57"/>
      <c r="H504" s="58"/>
      <c r="I504" s="58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0"/>
      <c r="U504" s="50"/>
      <c r="V504" s="50"/>
      <c r="W504" s="50"/>
      <c r="X504" s="50"/>
      <c r="Y504" s="50"/>
      <c r="Z504" s="50"/>
      <c r="AA504" s="59" t="b">
        <v>0</v>
      </c>
      <c r="AB504" s="50"/>
      <c r="AC504" s="50"/>
      <c r="AD504" s="50"/>
      <c r="AE504" s="58"/>
      <c r="AF504" s="58"/>
      <c r="AG504" s="50"/>
    </row>
    <row r="505">
      <c r="A505" s="57"/>
      <c r="B505" s="56"/>
      <c r="C505" s="56"/>
      <c r="D505" s="57"/>
      <c r="E505" s="57"/>
      <c r="F505" s="57"/>
      <c r="G505" s="57"/>
      <c r="H505" s="58"/>
      <c r="I505" s="58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0"/>
      <c r="U505" s="50"/>
      <c r="V505" s="50"/>
      <c r="W505" s="50"/>
      <c r="X505" s="50"/>
      <c r="Y505" s="50"/>
      <c r="Z505" s="50"/>
      <c r="AA505" s="59" t="b">
        <v>0</v>
      </c>
      <c r="AB505" s="50"/>
      <c r="AC505" s="50"/>
      <c r="AD505" s="50"/>
      <c r="AE505" s="58"/>
      <c r="AF505" s="58"/>
      <c r="AG505" s="50"/>
    </row>
    <row r="506">
      <c r="A506" s="57"/>
      <c r="B506" s="56"/>
      <c r="C506" s="56"/>
      <c r="D506" s="57"/>
      <c r="E506" s="57"/>
      <c r="F506" s="57"/>
      <c r="G506" s="57"/>
      <c r="H506" s="58"/>
      <c r="I506" s="58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0"/>
      <c r="U506" s="50"/>
      <c r="V506" s="50"/>
      <c r="W506" s="50"/>
      <c r="X506" s="50"/>
      <c r="Y506" s="50"/>
      <c r="Z506" s="50"/>
      <c r="AA506" s="59" t="b">
        <v>0</v>
      </c>
      <c r="AB506" s="50"/>
      <c r="AC506" s="50"/>
      <c r="AD506" s="50"/>
      <c r="AE506" s="58"/>
      <c r="AF506" s="58"/>
      <c r="AG506" s="50"/>
    </row>
    <row r="507">
      <c r="A507" s="57"/>
      <c r="B507" s="56"/>
      <c r="C507" s="56"/>
      <c r="D507" s="57"/>
      <c r="E507" s="57"/>
      <c r="F507" s="57"/>
      <c r="G507" s="57"/>
      <c r="H507" s="58"/>
      <c r="I507" s="58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0"/>
      <c r="U507" s="50"/>
      <c r="V507" s="50"/>
      <c r="W507" s="50"/>
      <c r="X507" s="50"/>
      <c r="Y507" s="50"/>
      <c r="Z507" s="50"/>
      <c r="AA507" s="59" t="b">
        <v>0</v>
      </c>
      <c r="AB507" s="50"/>
      <c r="AC507" s="50"/>
      <c r="AD507" s="50"/>
      <c r="AE507" s="58"/>
      <c r="AF507" s="58"/>
      <c r="AG507" s="50"/>
    </row>
    <row r="508">
      <c r="A508" s="57"/>
      <c r="B508" s="56"/>
      <c r="C508" s="56"/>
      <c r="D508" s="57"/>
      <c r="E508" s="57"/>
      <c r="F508" s="57"/>
      <c r="G508" s="57"/>
      <c r="H508" s="58"/>
      <c r="I508" s="58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0"/>
      <c r="U508" s="50"/>
      <c r="V508" s="50"/>
      <c r="W508" s="50"/>
      <c r="X508" s="50"/>
      <c r="Y508" s="50"/>
      <c r="Z508" s="50"/>
      <c r="AA508" s="59" t="b">
        <v>0</v>
      </c>
      <c r="AB508" s="50"/>
      <c r="AC508" s="50"/>
      <c r="AD508" s="50"/>
      <c r="AE508" s="58"/>
      <c r="AF508" s="58"/>
      <c r="AG508" s="50"/>
    </row>
    <row r="509">
      <c r="A509" s="57"/>
      <c r="B509" s="56"/>
      <c r="C509" s="56"/>
      <c r="D509" s="57"/>
      <c r="E509" s="57"/>
      <c r="F509" s="57"/>
      <c r="G509" s="57"/>
      <c r="H509" s="58"/>
      <c r="I509" s="58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0"/>
      <c r="U509" s="50"/>
      <c r="V509" s="50"/>
      <c r="W509" s="50"/>
      <c r="X509" s="50"/>
      <c r="Y509" s="50"/>
      <c r="Z509" s="50"/>
      <c r="AA509" s="59" t="b">
        <v>0</v>
      </c>
      <c r="AB509" s="50"/>
      <c r="AC509" s="50"/>
      <c r="AD509" s="50"/>
      <c r="AE509" s="58"/>
      <c r="AF509" s="58"/>
      <c r="AG509" s="50"/>
    </row>
    <row r="510">
      <c r="A510" s="57"/>
      <c r="B510" s="56"/>
      <c r="C510" s="56"/>
      <c r="D510" s="57"/>
      <c r="E510" s="57"/>
      <c r="F510" s="57"/>
      <c r="G510" s="57"/>
      <c r="H510" s="58"/>
      <c r="I510" s="58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0"/>
      <c r="U510" s="50"/>
      <c r="V510" s="50"/>
      <c r="W510" s="50"/>
      <c r="X510" s="50"/>
      <c r="Y510" s="50"/>
      <c r="Z510" s="50"/>
      <c r="AA510" s="59" t="b">
        <v>0</v>
      </c>
      <c r="AB510" s="50"/>
      <c r="AC510" s="50"/>
      <c r="AD510" s="50"/>
      <c r="AE510" s="58"/>
      <c r="AF510" s="58"/>
      <c r="AG510" s="50"/>
    </row>
    <row r="511">
      <c r="A511" s="57"/>
      <c r="B511" s="56"/>
      <c r="C511" s="56"/>
      <c r="D511" s="57"/>
      <c r="E511" s="57"/>
      <c r="F511" s="57"/>
      <c r="G511" s="57"/>
      <c r="H511" s="58"/>
      <c r="I511" s="58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0"/>
      <c r="U511" s="50"/>
      <c r="V511" s="50"/>
      <c r="W511" s="50"/>
      <c r="X511" s="50"/>
      <c r="Y511" s="50"/>
      <c r="Z511" s="50"/>
      <c r="AA511" s="59" t="b">
        <v>0</v>
      </c>
      <c r="AB511" s="50"/>
      <c r="AC511" s="50"/>
      <c r="AD511" s="50"/>
      <c r="AE511" s="58"/>
      <c r="AF511" s="58"/>
      <c r="AG511" s="50"/>
    </row>
    <row r="512">
      <c r="A512" s="57"/>
      <c r="B512" s="56"/>
      <c r="C512" s="56"/>
      <c r="D512" s="57"/>
      <c r="E512" s="57"/>
      <c r="F512" s="57"/>
      <c r="G512" s="57"/>
      <c r="H512" s="58"/>
      <c r="I512" s="58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0"/>
      <c r="U512" s="50"/>
      <c r="V512" s="50"/>
      <c r="W512" s="50"/>
      <c r="X512" s="50"/>
      <c r="Y512" s="50"/>
      <c r="Z512" s="50"/>
      <c r="AA512" s="59" t="b">
        <v>0</v>
      </c>
      <c r="AB512" s="50"/>
      <c r="AC512" s="50"/>
      <c r="AD512" s="50"/>
      <c r="AE512" s="58"/>
      <c r="AF512" s="58"/>
      <c r="AG512" s="50"/>
    </row>
    <row r="513">
      <c r="A513" s="57"/>
      <c r="B513" s="56"/>
      <c r="C513" s="56"/>
      <c r="D513" s="57"/>
      <c r="E513" s="57"/>
      <c r="F513" s="57"/>
      <c r="G513" s="57"/>
      <c r="H513" s="58"/>
      <c r="I513" s="58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0"/>
      <c r="U513" s="50"/>
      <c r="V513" s="50"/>
      <c r="W513" s="50"/>
      <c r="X513" s="50"/>
      <c r="Y513" s="50"/>
      <c r="Z513" s="50"/>
      <c r="AA513" s="59" t="b">
        <v>0</v>
      </c>
      <c r="AB513" s="50"/>
      <c r="AC513" s="50"/>
      <c r="AD513" s="50"/>
      <c r="AE513" s="58"/>
      <c r="AF513" s="58"/>
      <c r="AG513" s="50"/>
    </row>
    <row r="514">
      <c r="A514" s="57"/>
      <c r="B514" s="56"/>
      <c r="C514" s="56"/>
      <c r="D514" s="57"/>
      <c r="E514" s="57"/>
      <c r="F514" s="57"/>
      <c r="G514" s="57"/>
      <c r="H514" s="58"/>
      <c r="I514" s="58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0"/>
      <c r="U514" s="50"/>
      <c r="V514" s="50"/>
      <c r="W514" s="50"/>
      <c r="X514" s="50"/>
      <c r="Y514" s="50"/>
      <c r="Z514" s="50"/>
      <c r="AA514" s="59" t="b">
        <v>0</v>
      </c>
      <c r="AB514" s="50"/>
      <c r="AC514" s="50"/>
      <c r="AD514" s="50"/>
      <c r="AE514" s="58"/>
      <c r="AF514" s="58"/>
      <c r="AG514" s="50"/>
    </row>
    <row r="515">
      <c r="A515" s="57"/>
      <c r="B515" s="56"/>
      <c r="C515" s="56"/>
      <c r="D515" s="57"/>
      <c r="E515" s="57"/>
      <c r="F515" s="57"/>
      <c r="G515" s="57"/>
      <c r="H515" s="58"/>
      <c r="I515" s="58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0"/>
      <c r="U515" s="50"/>
      <c r="V515" s="50"/>
      <c r="W515" s="50"/>
      <c r="X515" s="50"/>
      <c r="Y515" s="50"/>
      <c r="Z515" s="50"/>
      <c r="AA515" s="59" t="b">
        <v>0</v>
      </c>
      <c r="AB515" s="50"/>
      <c r="AC515" s="50"/>
      <c r="AD515" s="50"/>
      <c r="AE515" s="58"/>
      <c r="AF515" s="58"/>
      <c r="AG515" s="50"/>
    </row>
    <row r="516">
      <c r="A516" s="57"/>
      <c r="B516" s="56"/>
      <c r="C516" s="56"/>
      <c r="D516" s="57"/>
      <c r="E516" s="57"/>
      <c r="F516" s="57"/>
      <c r="G516" s="57"/>
      <c r="H516" s="58"/>
      <c r="I516" s="58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0"/>
      <c r="U516" s="50"/>
      <c r="V516" s="50"/>
      <c r="W516" s="50"/>
      <c r="X516" s="50"/>
      <c r="Y516" s="50"/>
      <c r="Z516" s="50"/>
      <c r="AA516" s="59" t="b">
        <v>0</v>
      </c>
      <c r="AB516" s="50"/>
      <c r="AC516" s="50"/>
      <c r="AD516" s="50"/>
      <c r="AE516" s="58"/>
      <c r="AF516" s="58"/>
      <c r="AG516" s="50"/>
    </row>
    <row r="517">
      <c r="A517" s="57"/>
      <c r="B517" s="56"/>
      <c r="C517" s="56"/>
      <c r="D517" s="57"/>
      <c r="E517" s="57"/>
      <c r="F517" s="57"/>
      <c r="G517" s="57"/>
      <c r="H517" s="58"/>
      <c r="I517" s="58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0"/>
      <c r="U517" s="50"/>
      <c r="V517" s="50"/>
      <c r="W517" s="50"/>
      <c r="X517" s="50"/>
      <c r="Y517" s="50"/>
      <c r="Z517" s="50"/>
      <c r="AA517" s="59" t="b">
        <v>0</v>
      </c>
      <c r="AB517" s="50"/>
      <c r="AC517" s="50"/>
      <c r="AD517" s="50"/>
      <c r="AE517" s="58"/>
      <c r="AF517" s="58"/>
      <c r="AG517" s="50"/>
    </row>
    <row r="518">
      <c r="A518" s="57"/>
      <c r="B518" s="56"/>
      <c r="C518" s="56"/>
      <c r="D518" s="57"/>
      <c r="E518" s="57"/>
      <c r="F518" s="57"/>
      <c r="G518" s="57"/>
      <c r="H518" s="58"/>
      <c r="I518" s="58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0"/>
      <c r="U518" s="50"/>
      <c r="V518" s="50"/>
      <c r="W518" s="50"/>
      <c r="X518" s="50"/>
      <c r="Y518" s="50"/>
      <c r="Z518" s="50"/>
      <c r="AA518" s="59" t="b">
        <v>0</v>
      </c>
      <c r="AB518" s="50"/>
      <c r="AC518" s="50"/>
      <c r="AD518" s="50"/>
      <c r="AE518" s="58"/>
      <c r="AF518" s="58"/>
      <c r="AG518" s="50"/>
    </row>
    <row r="519">
      <c r="A519" s="57"/>
      <c r="B519" s="56"/>
      <c r="C519" s="56"/>
      <c r="D519" s="57"/>
      <c r="E519" s="57"/>
      <c r="F519" s="57"/>
      <c r="G519" s="57"/>
      <c r="H519" s="58"/>
      <c r="I519" s="58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0"/>
      <c r="U519" s="50"/>
      <c r="V519" s="50"/>
      <c r="W519" s="50"/>
      <c r="X519" s="50"/>
      <c r="Y519" s="50"/>
      <c r="Z519" s="50"/>
      <c r="AA519" s="59" t="b">
        <v>0</v>
      </c>
      <c r="AB519" s="50"/>
      <c r="AC519" s="50"/>
      <c r="AD519" s="50"/>
      <c r="AE519" s="58"/>
      <c r="AF519" s="58"/>
      <c r="AG519" s="50"/>
    </row>
    <row r="520">
      <c r="A520" s="57"/>
      <c r="B520" s="56"/>
      <c r="C520" s="56"/>
      <c r="D520" s="57"/>
      <c r="E520" s="57"/>
      <c r="F520" s="57"/>
      <c r="G520" s="57"/>
      <c r="H520" s="58"/>
      <c r="I520" s="58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0"/>
      <c r="U520" s="50"/>
      <c r="V520" s="50"/>
      <c r="W520" s="50"/>
      <c r="X520" s="50"/>
      <c r="Y520" s="50"/>
      <c r="Z520" s="50"/>
      <c r="AA520" s="59" t="b">
        <v>0</v>
      </c>
      <c r="AB520" s="50"/>
      <c r="AC520" s="50"/>
      <c r="AD520" s="50"/>
      <c r="AE520" s="58"/>
      <c r="AF520" s="58"/>
      <c r="AG520" s="50"/>
    </row>
    <row r="521">
      <c r="A521" s="57"/>
      <c r="B521" s="56"/>
      <c r="C521" s="56"/>
      <c r="D521" s="57"/>
      <c r="E521" s="57"/>
      <c r="F521" s="57"/>
      <c r="G521" s="57"/>
      <c r="H521" s="58"/>
      <c r="I521" s="58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0"/>
      <c r="U521" s="50"/>
      <c r="V521" s="50"/>
      <c r="W521" s="50"/>
      <c r="X521" s="50"/>
      <c r="Y521" s="50"/>
      <c r="Z521" s="50"/>
      <c r="AA521" s="59" t="b">
        <v>0</v>
      </c>
      <c r="AB521" s="50"/>
      <c r="AC521" s="50"/>
      <c r="AD521" s="50"/>
      <c r="AE521" s="58"/>
      <c r="AF521" s="58"/>
      <c r="AG521" s="50"/>
    </row>
    <row r="522">
      <c r="A522" s="57"/>
      <c r="B522" s="56"/>
      <c r="C522" s="56"/>
      <c r="D522" s="57"/>
      <c r="E522" s="57"/>
      <c r="F522" s="57"/>
      <c r="G522" s="57"/>
      <c r="H522" s="58"/>
      <c r="I522" s="58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0"/>
      <c r="U522" s="50"/>
      <c r="V522" s="50"/>
      <c r="W522" s="50"/>
      <c r="X522" s="50"/>
      <c r="Y522" s="50"/>
      <c r="Z522" s="50"/>
      <c r="AA522" s="59" t="b">
        <v>0</v>
      </c>
      <c r="AB522" s="50"/>
      <c r="AC522" s="50"/>
      <c r="AD522" s="50"/>
      <c r="AE522" s="58"/>
      <c r="AF522" s="58"/>
      <c r="AG522" s="50"/>
    </row>
    <row r="523">
      <c r="A523" s="57"/>
      <c r="B523" s="56"/>
      <c r="C523" s="56"/>
      <c r="D523" s="57"/>
      <c r="E523" s="57"/>
      <c r="F523" s="57"/>
      <c r="G523" s="57"/>
      <c r="H523" s="58"/>
      <c r="I523" s="58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0"/>
      <c r="U523" s="50"/>
      <c r="V523" s="50"/>
      <c r="W523" s="50"/>
      <c r="X523" s="50"/>
      <c r="Y523" s="50"/>
      <c r="Z523" s="50"/>
      <c r="AA523" s="59" t="b">
        <v>0</v>
      </c>
      <c r="AB523" s="50"/>
      <c r="AC523" s="50"/>
      <c r="AD523" s="50"/>
      <c r="AE523" s="58"/>
      <c r="AF523" s="58"/>
      <c r="AG523" s="50"/>
    </row>
    <row r="524">
      <c r="A524" s="57"/>
      <c r="B524" s="56"/>
      <c r="C524" s="56"/>
      <c r="D524" s="57"/>
      <c r="E524" s="57"/>
      <c r="F524" s="57"/>
      <c r="G524" s="57"/>
      <c r="H524" s="58"/>
      <c r="I524" s="58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0"/>
      <c r="U524" s="50"/>
      <c r="V524" s="50"/>
      <c r="W524" s="50"/>
      <c r="X524" s="50"/>
      <c r="Y524" s="50"/>
      <c r="Z524" s="50"/>
      <c r="AA524" s="59" t="b">
        <v>0</v>
      </c>
      <c r="AB524" s="50"/>
      <c r="AC524" s="50"/>
      <c r="AD524" s="50"/>
      <c r="AE524" s="58"/>
      <c r="AF524" s="58"/>
      <c r="AG524" s="50"/>
    </row>
    <row r="525">
      <c r="A525" s="57"/>
      <c r="B525" s="56"/>
      <c r="C525" s="56"/>
      <c r="D525" s="57"/>
      <c r="E525" s="57"/>
      <c r="F525" s="57"/>
      <c r="G525" s="57"/>
      <c r="H525" s="58"/>
      <c r="I525" s="58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0"/>
      <c r="U525" s="50"/>
      <c r="V525" s="50"/>
      <c r="W525" s="50"/>
      <c r="X525" s="50"/>
      <c r="Y525" s="50"/>
      <c r="Z525" s="50"/>
      <c r="AA525" s="59" t="b">
        <v>0</v>
      </c>
      <c r="AB525" s="50"/>
      <c r="AC525" s="50"/>
      <c r="AD525" s="50"/>
      <c r="AE525" s="58"/>
      <c r="AF525" s="58"/>
      <c r="AG525" s="50"/>
    </row>
    <row r="526">
      <c r="A526" s="57"/>
      <c r="B526" s="56"/>
      <c r="C526" s="56"/>
      <c r="D526" s="57"/>
      <c r="E526" s="57"/>
      <c r="F526" s="57"/>
      <c r="G526" s="57"/>
      <c r="H526" s="58"/>
      <c r="I526" s="58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0"/>
      <c r="U526" s="50"/>
      <c r="V526" s="50"/>
      <c r="W526" s="50"/>
      <c r="X526" s="50"/>
      <c r="Y526" s="50"/>
      <c r="Z526" s="50"/>
      <c r="AA526" s="59" t="b">
        <v>0</v>
      </c>
      <c r="AB526" s="50"/>
      <c r="AC526" s="50"/>
      <c r="AD526" s="50"/>
      <c r="AE526" s="58"/>
      <c r="AF526" s="58"/>
      <c r="AG526" s="50"/>
    </row>
    <row r="527">
      <c r="A527" s="57"/>
      <c r="B527" s="56"/>
      <c r="C527" s="56"/>
      <c r="D527" s="57"/>
      <c r="E527" s="57"/>
      <c r="F527" s="57"/>
      <c r="G527" s="57"/>
      <c r="H527" s="58"/>
      <c r="I527" s="58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0"/>
      <c r="U527" s="50"/>
      <c r="V527" s="50"/>
      <c r="W527" s="50"/>
      <c r="X527" s="50"/>
      <c r="Y527" s="50"/>
      <c r="Z527" s="50"/>
      <c r="AA527" s="59" t="b">
        <v>0</v>
      </c>
      <c r="AB527" s="50"/>
      <c r="AC527" s="50"/>
      <c r="AD527" s="50"/>
      <c r="AE527" s="58"/>
      <c r="AF527" s="58"/>
      <c r="AG527" s="50"/>
    </row>
    <row r="528">
      <c r="A528" s="57"/>
      <c r="B528" s="56"/>
      <c r="C528" s="56"/>
      <c r="D528" s="57"/>
      <c r="E528" s="57"/>
      <c r="F528" s="57"/>
      <c r="G528" s="57"/>
      <c r="H528" s="58"/>
      <c r="I528" s="58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0"/>
      <c r="U528" s="50"/>
      <c r="V528" s="50"/>
      <c r="W528" s="50"/>
      <c r="X528" s="50"/>
      <c r="Y528" s="50"/>
      <c r="Z528" s="50"/>
      <c r="AA528" s="59" t="b">
        <v>0</v>
      </c>
      <c r="AB528" s="50"/>
      <c r="AC528" s="50"/>
      <c r="AD528" s="50"/>
      <c r="AE528" s="58"/>
      <c r="AF528" s="58"/>
      <c r="AG528" s="50"/>
    </row>
    <row r="529">
      <c r="A529" s="57"/>
      <c r="B529" s="56"/>
      <c r="C529" s="56"/>
      <c r="D529" s="57"/>
      <c r="E529" s="57"/>
      <c r="F529" s="57"/>
      <c r="G529" s="57"/>
      <c r="H529" s="58"/>
      <c r="I529" s="58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0"/>
      <c r="U529" s="50"/>
      <c r="V529" s="50"/>
      <c r="W529" s="50"/>
      <c r="X529" s="50"/>
      <c r="Y529" s="50"/>
      <c r="Z529" s="50"/>
      <c r="AA529" s="59" t="b">
        <v>0</v>
      </c>
      <c r="AB529" s="50"/>
      <c r="AC529" s="50"/>
      <c r="AD529" s="50"/>
      <c r="AE529" s="58"/>
      <c r="AF529" s="58"/>
      <c r="AG529" s="50"/>
    </row>
    <row r="530">
      <c r="A530" s="57"/>
      <c r="B530" s="56"/>
      <c r="C530" s="56"/>
      <c r="D530" s="57"/>
      <c r="E530" s="57"/>
      <c r="F530" s="57"/>
      <c r="G530" s="57"/>
      <c r="H530" s="58"/>
      <c r="I530" s="58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0"/>
      <c r="U530" s="50"/>
      <c r="V530" s="50"/>
      <c r="W530" s="50"/>
      <c r="X530" s="50"/>
      <c r="Y530" s="50"/>
      <c r="Z530" s="50"/>
      <c r="AA530" s="59" t="b">
        <v>0</v>
      </c>
      <c r="AB530" s="50"/>
      <c r="AC530" s="50"/>
      <c r="AD530" s="50"/>
      <c r="AE530" s="58"/>
      <c r="AF530" s="58"/>
      <c r="AG530" s="50"/>
    </row>
    <row r="531">
      <c r="A531" s="57"/>
      <c r="B531" s="56"/>
      <c r="C531" s="56"/>
      <c r="D531" s="57"/>
      <c r="E531" s="57"/>
      <c r="F531" s="57"/>
      <c r="G531" s="57"/>
      <c r="H531" s="58"/>
      <c r="I531" s="58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0"/>
      <c r="U531" s="50"/>
      <c r="V531" s="50"/>
      <c r="W531" s="50"/>
      <c r="X531" s="50"/>
      <c r="Y531" s="50"/>
      <c r="Z531" s="50"/>
      <c r="AA531" s="59" t="b">
        <v>0</v>
      </c>
      <c r="AB531" s="50"/>
      <c r="AC531" s="50"/>
      <c r="AD531" s="50"/>
      <c r="AE531" s="58"/>
      <c r="AF531" s="58"/>
      <c r="AG531" s="50"/>
    </row>
    <row r="532">
      <c r="A532" s="57"/>
      <c r="B532" s="56"/>
      <c r="C532" s="56"/>
      <c r="D532" s="57"/>
      <c r="E532" s="57"/>
      <c r="F532" s="57"/>
      <c r="G532" s="57"/>
      <c r="H532" s="58"/>
      <c r="I532" s="58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0"/>
      <c r="U532" s="50"/>
      <c r="V532" s="50"/>
      <c r="W532" s="50"/>
      <c r="X532" s="50"/>
      <c r="Y532" s="50"/>
      <c r="Z532" s="50"/>
      <c r="AA532" s="59" t="b">
        <v>0</v>
      </c>
      <c r="AB532" s="50"/>
      <c r="AC532" s="50"/>
      <c r="AD532" s="50"/>
      <c r="AE532" s="58"/>
      <c r="AF532" s="58"/>
      <c r="AG532" s="50"/>
    </row>
    <row r="533">
      <c r="A533" s="57"/>
      <c r="B533" s="56"/>
      <c r="C533" s="56"/>
      <c r="D533" s="57"/>
      <c r="E533" s="57"/>
      <c r="F533" s="57"/>
      <c r="G533" s="57"/>
      <c r="H533" s="58"/>
      <c r="I533" s="58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0"/>
      <c r="U533" s="50"/>
      <c r="V533" s="50"/>
      <c r="W533" s="50"/>
      <c r="X533" s="50"/>
      <c r="Y533" s="50"/>
      <c r="Z533" s="50"/>
      <c r="AA533" s="59" t="b">
        <v>0</v>
      </c>
      <c r="AB533" s="50"/>
      <c r="AC533" s="50"/>
      <c r="AD533" s="50"/>
      <c r="AE533" s="58"/>
      <c r="AF533" s="58"/>
      <c r="AG533" s="50"/>
    </row>
    <row r="534">
      <c r="A534" s="57"/>
      <c r="B534" s="56"/>
      <c r="C534" s="56"/>
      <c r="D534" s="57"/>
      <c r="E534" s="57"/>
      <c r="F534" s="57"/>
      <c r="G534" s="57"/>
      <c r="H534" s="58"/>
      <c r="I534" s="58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0"/>
      <c r="U534" s="50"/>
      <c r="V534" s="50"/>
      <c r="W534" s="50"/>
      <c r="X534" s="50"/>
      <c r="Y534" s="50"/>
      <c r="Z534" s="50"/>
      <c r="AA534" s="59" t="b">
        <v>0</v>
      </c>
      <c r="AB534" s="50"/>
      <c r="AC534" s="50"/>
      <c r="AD534" s="50"/>
      <c r="AE534" s="58"/>
      <c r="AF534" s="58"/>
      <c r="AG534" s="50"/>
    </row>
    <row r="535">
      <c r="A535" s="57"/>
      <c r="B535" s="56"/>
      <c r="C535" s="56"/>
      <c r="D535" s="57"/>
      <c r="E535" s="57"/>
      <c r="F535" s="57"/>
      <c r="G535" s="57"/>
      <c r="H535" s="58"/>
      <c r="I535" s="58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0"/>
      <c r="U535" s="50"/>
      <c r="V535" s="50"/>
      <c r="W535" s="50"/>
      <c r="X535" s="50"/>
      <c r="Y535" s="50"/>
      <c r="Z535" s="50"/>
      <c r="AA535" s="59" t="b">
        <v>0</v>
      </c>
      <c r="AB535" s="50"/>
      <c r="AC535" s="50"/>
      <c r="AD535" s="50"/>
      <c r="AE535" s="58"/>
      <c r="AF535" s="58"/>
      <c r="AG535" s="50"/>
    </row>
    <row r="536">
      <c r="A536" s="57"/>
      <c r="B536" s="56"/>
      <c r="C536" s="56"/>
      <c r="D536" s="57"/>
      <c r="E536" s="57"/>
      <c r="F536" s="57"/>
      <c r="G536" s="57"/>
      <c r="H536" s="58"/>
      <c r="I536" s="58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0"/>
      <c r="U536" s="50"/>
      <c r="V536" s="50"/>
      <c r="W536" s="50"/>
      <c r="X536" s="50"/>
      <c r="Y536" s="50"/>
      <c r="Z536" s="50"/>
      <c r="AA536" s="59" t="b">
        <v>0</v>
      </c>
      <c r="AB536" s="50"/>
      <c r="AC536" s="50"/>
      <c r="AD536" s="50"/>
      <c r="AE536" s="58"/>
      <c r="AF536" s="58"/>
      <c r="AG536" s="50"/>
    </row>
    <row r="537">
      <c r="A537" s="57"/>
      <c r="B537" s="56"/>
      <c r="C537" s="56"/>
      <c r="D537" s="57"/>
      <c r="E537" s="57"/>
      <c r="F537" s="57"/>
      <c r="G537" s="57"/>
      <c r="H537" s="58"/>
      <c r="I537" s="58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0"/>
      <c r="U537" s="50"/>
      <c r="V537" s="50"/>
      <c r="W537" s="50"/>
      <c r="X537" s="50"/>
      <c r="Y537" s="50"/>
      <c r="Z537" s="50"/>
      <c r="AA537" s="59" t="b">
        <v>0</v>
      </c>
      <c r="AB537" s="50"/>
      <c r="AC537" s="50"/>
      <c r="AD537" s="50"/>
      <c r="AE537" s="58"/>
      <c r="AF537" s="58"/>
      <c r="AG537" s="50"/>
    </row>
    <row r="538">
      <c r="A538" s="57"/>
      <c r="B538" s="56"/>
      <c r="C538" s="56"/>
      <c r="D538" s="57"/>
      <c r="E538" s="57"/>
      <c r="F538" s="57"/>
      <c r="G538" s="57"/>
      <c r="H538" s="58"/>
      <c r="I538" s="58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0"/>
      <c r="U538" s="50"/>
      <c r="V538" s="50"/>
      <c r="W538" s="50"/>
      <c r="X538" s="50"/>
      <c r="Y538" s="50"/>
      <c r="Z538" s="50"/>
      <c r="AA538" s="59" t="b">
        <v>0</v>
      </c>
      <c r="AB538" s="50"/>
      <c r="AC538" s="50"/>
      <c r="AD538" s="50"/>
      <c r="AE538" s="58"/>
      <c r="AF538" s="58"/>
      <c r="AG538" s="50"/>
    </row>
    <row r="539">
      <c r="A539" s="57"/>
      <c r="B539" s="56"/>
      <c r="C539" s="56"/>
      <c r="D539" s="57"/>
      <c r="E539" s="57"/>
      <c r="F539" s="57"/>
      <c r="G539" s="57"/>
      <c r="H539" s="58"/>
      <c r="I539" s="58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0"/>
      <c r="U539" s="50"/>
      <c r="V539" s="50"/>
      <c r="W539" s="50"/>
      <c r="X539" s="50"/>
      <c r="Y539" s="50"/>
      <c r="Z539" s="50"/>
      <c r="AA539" s="59" t="b">
        <v>0</v>
      </c>
      <c r="AB539" s="50"/>
      <c r="AC539" s="50"/>
      <c r="AD539" s="50"/>
      <c r="AE539" s="58"/>
      <c r="AF539" s="58"/>
      <c r="AG539" s="50"/>
    </row>
    <row r="540">
      <c r="A540" s="57"/>
      <c r="B540" s="56"/>
      <c r="C540" s="56"/>
      <c r="D540" s="57"/>
      <c r="E540" s="57"/>
      <c r="F540" s="57"/>
      <c r="G540" s="57"/>
      <c r="H540" s="58"/>
      <c r="I540" s="58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0"/>
      <c r="U540" s="50"/>
      <c r="V540" s="50"/>
      <c r="W540" s="50"/>
      <c r="X540" s="50"/>
      <c r="Y540" s="50"/>
      <c r="Z540" s="50"/>
      <c r="AA540" s="59" t="b">
        <v>0</v>
      </c>
      <c r="AB540" s="50"/>
      <c r="AC540" s="50"/>
      <c r="AD540" s="50"/>
      <c r="AE540" s="58"/>
      <c r="AF540" s="58"/>
      <c r="AG540" s="50"/>
    </row>
    <row r="541">
      <c r="A541" s="57"/>
      <c r="B541" s="56"/>
      <c r="C541" s="56"/>
      <c r="D541" s="57"/>
      <c r="E541" s="57"/>
      <c r="F541" s="57"/>
      <c r="G541" s="57"/>
      <c r="H541" s="58"/>
      <c r="I541" s="58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0"/>
      <c r="U541" s="50"/>
      <c r="V541" s="50"/>
      <c r="W541" s="50"/>
      <c r="X541" s="50"/>
      <c r="Y541" s="50"/>
      <c r="Z541" s="50"/>
      <c r="AA541" s="59" t="b">
        <v>0</v>
      </c>
      <c r="AB541" s="50"/>
      <c r="AC541" s="50"/>
      <c r="AD541" s="50"/>
      <c r="AE541" s="58"/>
      <c r="AF541" s="58"/>
      <c r="AG541" s="50"/>
    </row>
    <row r="542">
      <c r="A542" s="57"/>
      <c r="B542" s="56"/>
      <c r="C542" s="56"/>
      <c r="D542" s="57"/>
      <c r="E542" s="57"/>
      <c r="F542" s="57"/>
      <c r="G542" s="57"/>
      <c r="H542" s="58"/>
      <c r="I542" s="58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0"/>
      <c r="U542" s="50"/>
      <c r="V542" s="50"/>
      <c r="W542" s="50"/>
      <c r="X542" s="50"/>
      <c r="Y542" s="50"/>
      <c r="Z542" s="50"/>
      <c r="AA542" s="59" t="b">
        <v>0</v>
      </c>
      <c r="AB542" s="50"/>
      <c r="AC542" s="50"/>
      <c r="AD542" s="50"/>
      <c r="AE542" s="58"/>
      <c r="AF542" s="58"/>
      <c r="AG542" s="50"/>
    </row>
    <row r="543">
      <c r="A543" s="57"/>
      <c r="B543" s="56"/>
      <c r="C543" s="56"/>
      <c r="D543" s="57"/>
      <c r="E543" s="57"/>
      <c r="F543" s="57"/>
      <c r="G543" s="57"/>
      <c r="H543" s="58"/>
      <c r="I543" s="58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0"/>
      <c r="U543" s="50"/>
      <c r="V543" s="50"/>
      <c r="W543" s="50"/>
      <c r="X543" s="50"/>
      <c r="Y543" s="50"/>
      <c r="Z543" s="50"/>
      <c r="AA543" s="59" t="b">
        <v>0</v>
      </c>
      <c r="AB543" s="50"/>
      <c r="AC543" s="50"/>
      <c r="AD543" s="50"/>
      <c r="AE543" s="58"/>
      <c r="AF543" s="58"/>
      <c r="AG543" s="50"/>
    </row>
    <row r="544">
      <c r="A544" s="57"/>
      <c r="B544" s="56"/>
      <c r="C544" s="56"/>
      <c r="D544" s="57"/>
      <c r="E544" s="57"/>
      <c r="F544" s="57"/>
      <c r="G544" s="57"/>
      <c r="H544" s="58"/>
      <c r="I544" s="58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0"/>
      <c r="U544" s="50"/>
      <c r="V544" s="50"/>
      <c r="W544" s="50"/>
      <c r="X544" s="50"/>
      <c r="Y544" s="50"/>
      <c r="Z544" s="50"/>
      <c r="AA544" s="59" t="b">
        <v>0</v>
      </c>
      <c r="AB544" s="50"/>
      <c r="AC544" s="50"/>
      <c r="AD544" s="50"/>
      <c r="AE544" s="58"/>
      <c r="AF544" s="58"/>
      <c r="AG544" s="50"/>
    </row>
    <row r="545">
      <c r="A545" s="57"/>
      <c r="B545" s="56"/>
      <c r="C545" s="56"/>
      <c r="D545" s="57"/>
      <c r="E545" s="57"/>
      <c r="F545" s="57"/>
      <c r="G545" s="57"/>
      <c r="H545" s="58"/>
      <c r="I545" s="58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0"/>
      <c r="U545" s="50"/>
      <c r="V545" s="50"/>
      <c r="W545" s="50"/>
      <c r="X545" s="50"/>
      <c r="Y545" s="50"/>
      <c r="Z545" s="50"/>
      <c r="AA545" s="59" t="b">
        <v>0</v>
      </c>
      <c r="AB545" s="50"/>
      <c r="AC545" s="50"/>
      <c r="AD545" s="50"/>
      <c r="AE545" s="58"/>
      <c r="AF545" s="58"/>
      <c r="AG545" s="50"/>
    </row>
    <row r="546">
      <c r="A546" s="57"/>
      <c r="B546" s="56"/>
      <c r="C546" s="56"/>
      <c r="D546" s="57"/>
      <c r="E546" s="57"/>
      <c r="F546" s="57"/>
      <c r="G546" s="57"/>
      <c r="H546" s="58"/>
      <c r="I546" s="58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0"/>
      <c r="U546" s="50"/>
      <c r="V546" s="50"/>
      <c r="W546" s="50"/>
      <c r="X546" s="50"/>
      <c r="Y546" s="50"/>
      <c r="Z546" s="50"/>
      <c r="AA546" s="59" t="b">
        <v>0</v>
      </c>
      <c r="AB546" s="50"/>
      <c r="AC546" s="50"/>
      <c r="AD546" s="50"/>
      <c r="AE546" s="58"/>
      <c r="AF546" s="58"/>
      <c r="AG546" s="50"/>
    </row>
    <row r="547">
      <c r="A547" s="57"/>
      <c r="B547" s="56"/>
      <c r="C547" s="56"/>
      <c r="D547" s="57"/>
      <c r="E547" s="57"/>
      <c r="F547" s="57"/>
      <c r="G547" s="57"/>
      <c r="H547" s="58"/>
      <c r="I547" s="58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0"/>
      <c r="U547" s="50"/>
      <c r="V547" s="50"/>
      <c r="W547" s="50"/>
      <c r="X547" s="50"/>
      <c r="Y547" s="50"/>
      <c r="Z547" s="50"/>
      <c r="AA547" s="59" t="b">
        <v>0</v>
      </c>
      <c r="AB547" s="50"/>
      <c r="AC547" s="50"/>
      <c r="AD547" s="50"/>
      <c r="AE547" s="58"/>
      <c r="AF547" s="58"/>
      <c r="AG547" s="50"/>
    </row>
    <row r="548">
      <c r="A548" s="57"/>
      <c r="B548" s="56"/>
      <c r="C548" s="56"/>
      <c r="D548" s="57"/>
      <c r="E548" s="57"/>
      <c r="F548" s="57"/>
      <c r="G548" s="57"/>
      <c r="H548" s="58"/>
      <c r="I548" s="58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0"/>
      <c r="U548" s="50"/>
      <c r="V548" s="50"/>
      <c r="W548" s="50"/>
      <c r="X548" s="50"/>
      <c r="Y548" s="50"/>
      <c r="Z548" s="50"/>
      <c r="AA548" s="59" t="b">
        <v>0</v>
      </c>
      <c r="AB548" s="50"/>
      <c r="AC548" s="50"/>
      <c r="AD548" s="50"/>
      <c r="AE548" s="58"/>
      <c r="AF548" s="58"/>
      <c r="AG548" s="50"/>
    </row>
    <row r="549">
      <c r="A549" s="57"/>
      <c r="B549" s="56"/>
      <c r="C549" s="56"/>
      <c r="D549" s="57"/>
      <c r="E549" s="57"/>
      <c r="F549" s="57"/>
      <c r="G549" s="57"/>
      <c r="H549" s="58"/>
      <c r="I549" s="58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0"/>
      <c r="U549" s="50"/>
      <c r="V549" s="50"/>
      <c r="W549" s="50"/>
      <c r="X549" s="50"/>
      <c r="Y549" s="50"/>
      <c r="Z549" s="50"/>
      <c r="AA549" s="59" t="b">
        <v>0</v>
      </c>
      <c r="AB549" s="50"/>
      <c r="AC549" s="50"/>
      <c r="AD549" s="50"/>
      <c r="AE549" s="58"/>
      <c r="AF549" s="58"/>
      <c r="AG549" s="50"/>
    </row>
    <row r="550">
      <c r="A550" s="57"/>
      <c r="B550" s="56"/>
      <c r="C550" s="56"/>
      <c r="D550" s="57"/>
      <c r="E550" s="57"/>
      <c r="F550" s="57"/>
      <c r="G550" s="57"/>
      <c r="H550" s="58"/>
      <c r="I550" s="58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0"/>
      <c r="U550" s="50"/>
      <c r="V550" s="50"/>
      <c r="W550" s="50"/>
      <c r="X550" s="50"/>
      <c r="Y550" s="50"/>
      <c r="Z550" s="50"/>
      <c r="AA550" s="59" t="b">
        <v>0</v>
      </c>
      <c r="AB550" s="50"/>
      <c r="AC550" s="50"/>
      <c r="AD550" s="50"/>
      <c r="AE550" s="58"/>
      <c r="AF550" s="58"/>
      <c r="AG550" s="50"/>
    </row>
    <row r="551">
      <c r="A551" s="57"/>
      <c r="B551" s="56"/>
      <c r="C551" s="56"/>
      <c r="D551" s="57"/>
      <c r="E551" s="57"/>
      <c r="F551" s="57"/>
      <c r="G551" s="57"/>
      <c r="H551" s="58"/>
      <c r="I551" s="58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0"/>
      <c r="U551" s="50"/>
      <c r="V551" s="50"/>
      <c r="W551" s="50"/>
      <c r="X551" s="50"/>
      <c r="Y551" s="50"/>
      <c r="Z551" s="50"/>
      <c r="AA551" s="59" t="b">
        <v>0</v>
      </c>
      <c r="AB551" s="50"/>
      <c r="AC551" s="50"/>
      <c r="AD551" s="50"/>
      <c r="AE551" s="58"/>
      <c r="AF551" s="58"/>
      <c r="AG551" s="50"/>
    </row>
    <row r="552">
      <c r="A552" s="57"/>
      <c r="B552" s="56"/>
      <c r="C552" s="56"/>
      <c r="D552" s="57"/>
      <c r="E552" s="57"/>
      <c r="F552" s="57"/>
      <c r="G552" s="57"/>
      <c r="H552" s="58"/>
      <c r="I552" s="58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0"/>
      <c r="U552" s="50"/>
      <c r="V552" s="50"/>
      <c r="W552" s="50"/>
      <c r="X552" s="50"/>
      <c r="Y552" s="50"/>
      <c r="Z552" s="50"/>
      <c r="AA552" s="59" t="b">
        <v>0</v>
      </c>
      <c r="AB552" s="50"/>
      <c r="AC552" s="50"/>
      <c r="AD552" s="50"/>
      <c r="AE552" s="58"/>
      <c r="AF552" s="58"/>
      <c r="AG552" s="50"/>
    </row>
    <row r="553">
      <c r="A553" s="57"/>
      <c r="B553" s="56"/>
      <c r="C553" s="56"/>
      <c r="D553" s="57"/>
      <c r="E553" s="57"/>
      <c r="F553" s="57"/>
      <c r="G553" s="57"/>
      <c r="H553" s="58"/>
      <c r="I553" s="58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0"/>
      <c r="U553" s="50"/>
      <c r="V553" s="50"/>
      <c r="W553" s="50"/>
      <c r="X553" s="50"/>
      <c r="Y553" s="50"/>
      <c r="Z553" s="50"/>
      <c r="AA553" s="59" t="b">
        <v>0</v>
      </c>
      <c r="AB553" s="50"/>
      <c r="AC553" s="50"/>
      <c r="AD553" s="50"/>
      <c r="AE553" s="58"/>
      <c r="AF553" s="58"/>
      <c r="AG553" s="50"/>
    </row>
    <row r="554">
      <c r="A554" s="57"/>
      <c r="B554" s="56"/>
      <c r="C554" s="56"/>
      <c r="D554" s="57"/>
      <c r="E554" s="57"/>
      <c r="F554" s="57"/>
      <c r="G554" s="57"/>
      <c r="H554" s="58"/>
      <c r="I554" s="58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0"/>
      <c r="U554" s="50"/>
      <c r="V554" s="50"/>
      <c r="W554" s="50"/>
      <c r="X554" s="50"/>
      <c r="Y554" s="50"/>
      <c r="Z554" s="50"/>
      <c r="AA554" s="59" t="b">
        <v>0</v>
      </c>
      <c r="AB554" s="50"/>
      <c r="AC554" s="50"/>
      <c r="AD554" s="50"/>
      <c r="AE554" s="58"/>
      <c r="AF554" s="58"/>
      <c r="AG554" s="50"/>
    </row>
    <row r="555">
      <c r="A555" s="57"/>
      <c r="B555" s="56"/>
      <c r="C555" s="56"/>
      <c r="D555" s="57"/>
      <c r="E555" s="57"/>
      <c r="F555" s="57"/>
      <c r="G555" s="57"/>
      <c r="H555" s="58"/>
      <c r="I555" s="58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0"/>
      <c r="U555" s="50"/>
      <c r="V555" s="50"/>
      <c r="W555" s="50"/>
      <c r="X555" s="50"/>
      <c r="Y555" s="50"/>
      <c r="Z555" s="50"/>
      <c r="AA555" s="59" t="b">
        <v>0</v>
      </c>
      <c r="AB555" s="50"/>
      <c r="AC555" s="50"/>
      <c r="AD555" s="50"/>
      <c r="AE555" s="58"/>
      <c r="AF555" s="58"/>
      <c r="AG555" s="50"/>
    </row>
    <row r="556">
      <c r="A556" s="57"/>
      <c r="B556" s="56"/>
      <c r="C556" s="56"/>
      <c r="D556" s="57"/>
      <c r="E556" s="57"/>
      <c r="F556" s="57"/>
      <c r="G556" s="57"/>
      <c r="H556" s="58"/>
      <c r="I556" s="58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0"/>
      <c r="U556" s="50"/>
      <c r="V556" s="50"/>
      <c r="W556" s="50"/>
      <c r="X556" s="50"/>
      <c r="Y556" s="50"/>
      <c r="Z556" s="50"/>
      <c r="AA556" s="59" t="b">
        <v>0</v>
      </c>
      <c r="AB556" s="50"/>
      <c r="AC556" s="50"/>
      <c r="AD556" s="50"/>
      <c r="AE556" s="58"/>
      <c r="AF556" s="58"/>
      <c r="AG556" s="50"/>
    </row>
    <row r="557">
      <c r="A557" s="57"/>
      <c r="B557" s="56"/>
      <c r="C557" s="56"/>
      <c r="D557" s="57"/>
      <c r="E557" s="57"/>
      <c r="F557" s="57"/>
      <c r="G557" s="57"/>
      <c r="H557" s="58"/>
      <c r="I557" s="58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0"/>
      <c r="U557" s="50"/>
      <c r="V557" s="50"/>
      <c r="W557" s="50"/>
      <c r="X557" s="50"/>
      <c r="Y557" s="50"/>
      <c r="Z557" s="50"/>
      <c r="AA557" s="59" t="b">
        <v>0</v>
      </c>
      <c r="AB557" s="50"/>
      <c r="AC557" s="50"/>
      <c r="AD557" s="50"/>
      <c r="AE557" s="58"/>
      <c r="AF557" s="58"/>
      <c r="AG557" s="50"/>
    </row>
    <row r="558">
      <c r="A558" s="57"/>
      <c r="B558" s="56"/>
      <c r="C558" s="56"/>
      <c r="D558" s="57"/>
      <c r="E558" s="57"/>
      <c r="F558" s="57"/>
      <c r="G558" s="57"/>
      <c r="H558" s="58"/>
      <c r="I558" s="58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0"/>
      <c r="U558" s="50"/>
      <c r="V558" s="50"/>
      <c r="W558" s="50"/>
      <c r="X558" s="50"/>
      <c r="Y558" s="50"/>
      <c r="Z558" s="50"/>
      <c r="AA558" s="59" t="b">
        <v>0</v>
      </c>
      <c r="AB558" s="50"/>
      <c r="AC558" s="50"/>
      <c r="AD558" s="50"/>
      <c r="AE558" s="58"/>
      <c r="AF558" s="58"/>
      <c r="AG558" s="50"/>
    </row>
    <row r="559">
      <c r="A559" s="57"/>
      <c r="B559" s="56"/>
      <c r="C559" s="56"/>
      <c r="D559" s="57"/>
      <c r="E559" s="57"/>
      <c r="F559" s="57"/>
      <c r="G559" s="57"/>
      <c r="H559" s="58"/>
      <c r="I559" s="58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0"/>
      <c r="U559" s="50"/>
      <c r="V559" s="50"/>
      <c r="W559" s="50"/>
      <c r="X559" s="50"/>
      <c r="Y559" s="50"/>
      <c r="Z559" s="50"/>
      <c r="AA559" s="59" t="b">
        <v>0</v>
      </c>
      <c r="AB559" s="50"/>
      <c r="AC559" s="50"/>
      <c r="AD559" s="50"/>
      <c r="AE559" s="58"/>
      <c r="AF559" s="58"/>
      <c r="AG559" s="50"/>
    </row>
    <row r="560">
      <c r="A560" s="57"/>
      <c r="B560" s="56"/>
      <c r="C560" s="56"/>
      <c r="D560" s="57"/>
      <c r="E560" s="57"/>
      <c r="F560" s="57"/>
      <c r="G560" s="57"/>
      <c r="H560" s="58"/>
      <c r="I560" s="58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0"/>
      <c r="U560" s="50"/>
      <c r="V560" s="50"/>
      <c r="W560" s="50"/>
      <c r="X560" s="50"/>
      <c r="Y560" s="50"/>
      <c r="Z560" s="50"/>
      <c r="AA560" s="59" t="b">
        <v>0</v>
      </c>
      <c r="AB560" s="50"/>
      <c r="AC560" s="50"/>
      <c r="AD560" s="50"/>
      <c r="AE560" s="58"/>
      <c r="AF560" s="58"/>
      <c r="AG560" s="50"/>
    </row>
    <row r="561">
      <c r="A561" s="57"/>
      <c r="B561" s="56"/>
      <c r="C561" s="56"/>
      <c r="D561" s="57"/>
      <c r="E561" s="57"/>
      <c r="F561" s="57"/>
      <c r="G561" s="57"/>
      <c r="H561" s="58"/>
      <c r="I561" s="58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0"/>
      <c r="U561" s="50"/>
      <c r="V561" s="50"/>
      <c r="W561" s="50"/>
      <c r="X561" s="50"/>
      <c r="Y561" s="50"/>
      <c r="Z561" s="50"/>
      <c r="AA561" s="59" t="b">
        <v>0</v>
      </c>
      <c r="AB561" s="50"/>
      <c r="AC561" s="50"/>
      <c r="AD561" s="50"/>
      <c r="AE561" s="58"/>
      <c r="AF561" s="58"/>
      <c r="AG561" s="50"/>
    </row>
    <row r="562">
      <c r="A562" s="57"/>
      <c r="B562" s="56"/>
      <c r="C562" s="56"/>
      <c r="D562" s="57"/>
      <c r="E562" s="57"/>
      <c r="F562" s="57"/>
      <c r="G562" s="57"/>
      <c r="H562" s="58"/>
      <c r="I562" s="58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0"/>
      <c r="U562" s="50"/>
      <c r="V562" s="50"/>
      <c r="W562" s="50"/>
      <c r="X562" s="50"/>
      <c r="Y562" s="50"/>
      <c r="Z562" s="50"/>
      <c r="AA562" s="59" t="b">
        <v>0</v>
      </c>
      <c r="AB562" s="50"/>
      <c r="AC562" s="50"/>
      <c r="AD562" s="50"/>
      <c r="AE562" s="58"/>
      <c r="AF562" s="58"/>
      <c r="AG562" s="50"/>
    </row>
    <row r="563">
      <c r="A563" s="57"/>
      <c r="B563" s="56"/>
      <c r="C563" s="56"/>
      <c r="D563" s="57"/>
      <c r="E563" s="57"/>
      <c r="F563" s="57"/>
      <c r="G563" s="57"/>
      <c r="H563" s="58"/>
      <c r="I563" s="58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0"/>
      <c r="U563" s="50"/>
      <c r="V563" s="50"/>
      <c r="W563" s="50"/>
      <c r="X563" s="50"/>
      <c r="Y563" s="50"/>
      <c r="Z563" s="50"/>
      <c r="AA563" s="59" t="b">
        <v>0</v>
      </c>
      <c r="AB563" s="50"/>
      <c r="AC563" s="50"/>
      <c r="AD563" s="50"/>
      <c r="AE563" s="58"/>
      <c r="AF563" s="58"/>
      <c r="AG563" s="50"/>
    </row>
    <row r="564">
      <c r="A564" s="57"/>
      <c r="B564" s="56"/>
      <c r="C564" s="56"/>
      <c r="D564" s="57"/>
      <c r="E564" s="57"/>
      <c r="F564" s="57"/>
      <c r="G564" s="57"/>
      <c r="H564" s="58"/>
      <c r="I564" s="58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0"/>
      <c r="U564" s="50"/>
      <c r="V564" s="50"/>
      <c r="W564" s="50"/>
      <c r="X564" s="50"/>
      <c r="Y564" s="50"/>
      <c r="Z564" s="50"/>
      <c r="AA564" s="59" t="b">
        <v>0</v>
      </c>
      <c r="AB564" s="50"/>
      <c r="AC564" s="50"/>
      <c r="AD564" s="50"/>
      <c r="AE564" s="58"/>
      <c r="AF564" s="58"/>
      <c r="AG564" s="50"/>
    </row>
    <row r="565">
      <c r="A565" s="57"/>
      <c r="B565" s="56"/>
      <c r="C565" s="56"/>
      <c r="D565" s="57"/>
      <c r="E565" s="57"/>
      <c r="F565" s="57"/>
      <c r="G565" s="57"/>
      <c r="H565" s="58"/>
      <c r="I565" s="58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0"/>
      <c r="U565" s="50"/>
      <c r="V565" s="50"/>
      <c r="W565" s="50"/>
      <c r="X565" s="50"/>
      <c r="Y565" s="50"/>
      <c r="Z565" s="50"/>
      <c r="AA565" s="59" t="b">
        <v>0</v>
      </c>
      <c r="AB565" s="50"/>
      <c r="AC565" s="50"/>
      <c r="AD565" s="50"/>
      <c r="AE565" s="58"/>
      <c r="AF565" s="58"/>
      <c r="AG565" s="50"/>
    </row>
    <row r="566">
      <c r="A566" s="57"/>
      <c r="B566" s="56"/>
      <c r="C566" s="56"/>
      <c r="D566" s="57"/>
      <c r="E566" s="57"/>
      <c r="F566" s="57"/>
      <c r="G566" s="57"/>
      <c r="H566" s="58"/>
      <c r="I566" s="58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0"/>
      <c r="U566" s="50"/>
      <c r="V566" s="50"/>
      <c r="W566" s="50"/>
      <c r="X566" s="50"/>
      <c r="Y566" s="50"/>
      <c r="Z566" s="50"/>
      <c r="AA566" s="59" t="b">
        <v>0</v>
      </c>
      <c r="AB566" s="50"/>
      <c r="AC566" s="50"/>
      <c r="AD566" s="50"/>
      <c r="AE566" s="58"/>
      <c r="AF566" s="58"/>
      <c r="AG566" s="50"/>
    </row>
    <row r="567">
      <c r="A567" s="57"/>
      <c r="B567" s="56"/>
      <c r="C567" s="56"/>
      <c r="D567" s="57"/>
      <c r="E567" s="57"/>
      <c r="F567" s="57"/>
      <c r="G567" s="57"/>
      <c r="H567" s="58"/>
      <c r="I567" s="58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0"/>
      <c r="U567" s="50"/>
      <c r="V567" s="50"/>
      <c r="W567" s="50"/>
      <c r="X567" s="50"/>
      <c r="Y567" s="50"/>
      <c r="Z567" s="50"/>
      <c r="AA567" s="59" t="b">
        <v>0</v>
      </c>
      <c r="AB567" s="50"/>
      <c r="AC567" s="50"/>
      <c r="AD567" s="50"/>
      <c r="AE567" s="58"/>
      <c r="AF567" s="58"/>
      <c r="AG567" s="50"/>
    </row>
    <row r="568">
      <c r="A568" s="57"/>
      <c r="B568" s="56"/>
      <c r="C568" s="56"/>
      <c r="D568" s="57"/>
      <c r="E568" s="57"/>
      <c r="F568" s="57"/>
      <c r="G568" s="57"/>
      <c r="H568" s="58"/>
      <c r="I568" s="58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0"/>
      <c r="U568" s="50"/>
      <c r="V568" s="50"/>
      <c r="W568" s="50"/>
      <c r="X568" s="50"/>
      <c r="Y568" s="50"/>
      <c r="Z568" s="50"/>
      <c r="AA568" s="59" t="b">
        <v>0</v>
      </c>
      <c r="AB568" s="50"/>
      <c r="AC568" s="50"/>
      <c r="AD568" s="50"/>
      <c r="AE568" s="58"/>
      <c r="AF568" s="58"/>
      <c r="AG568" s="50"/>
    </row>
    <row r="569">
      <c r="A569" s="57"/>
      <c r="B569" s="56"/>
      <c r="C569" s="56"/>
      <c r="D569" s="57"/>
      <c r="E569" s="57"/>
      <c r="F569" s="57"/>
      <c r="G569" s="57"/>
      <c r="H569" s="58"/>
      <c r="I569" s="58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0"/>
      <c r="U569" s="50"/>
      <c r="V569" s="50"/>
      <c r="W569" s="50"/>
      <c r="X569" s="50"/>
      <c r="Y569" s="50"/>
      <c r="Z569" s="50"/>
      <c r="AA569" s="59" t="b">
        <v>0</v>
      </c>
      <c r="AB569" s="50"/>
      <c r="AC569" s="50"/>
      <c r="AD569" s="50"/>
      <c r="AE569" s="58"/>
      <c r="AF569" s="58"/>
      <c r="AG569" s="50"/>
    </row>
    <row r="570">
      <c r="A570" s="57"/>
      <c r="B570" s="56"/>
      <c r="C570" s="56"/>
      <c r="D570" s="57"/>
      <c r="E570" s="57"/>
      <c r="F570" s="57"/>
      <c r="G570" s="57"/>
      <c r="H570" s="58"/>
      <c r="I570" s="58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0"/>
      <c r="U570" s="50"/>
      <c r="V570" s="50"/>
      <c r="W570" s="50"/>
      <c r="X570" s="50"/>
      <c r="Y570" s="50"/>
      <c r="Z570" s="50"/>
      <c r="AA570" s="59" t="b">
        <v>0</v>
      </c>
      <c r="AB570" s="50"/>
      <c r="AC570" s="50"/>
      <c r="AD570" s="50"/>
      <c r="AE570" s="58"/>
      <c r="AF570" s="58"/>
      <c r="AG570" s="50"/>
    </row>
    <row r="571">
      <c r="A571" s="57"/>
      <c r="B571" s="56"/>
      <c r="C571" s="56"/>
      <c r="D571" s="57"/>
      <c r="E571" s="57"/>
      <c r="F571" s="57"/>
      <c r="G571" s="57"/>
      <c r="H571" s="58"/>
      <c r="I571" s="58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0"/>
      <c r="U571" s="50"/>
      <c r="V571" s="50"/>
      <c r="W571" s="50"/>
      <c r="X571" s="50"/>
      <c r="Y571" s="50"/>
      <c r="Z571" s="50"/>
      <c r="AA571" s="59" t="b">
        <v>0</v>
      </c>
      <c r="AB571" s="50"/>
      <c r="AC571" s="50"/>
      <c r="AD571" s="50"/>
      <c r="AE571" s="58"/>
      <c r="AF571" s="58"/>
      <c r="AG571" s="50"/>
    </row>
    <row r="572">
      <c r="A572" s="57"/>
      <c r="B572" s="56"/>
      <c r="C572" s="56"/>
      <c r="D572" s="57"/>
      <c r="E572" s="57"/>
      <c r="F572" s="57"/>
      <c r="G572" s="57"/>
      <c r="H572" s="58"/>
      <c r="I572" s="58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0"/>
      <c r="U572" s="50"/>
      <c r="V572" s="50"/>
      <c r="W572" s="50"/>
      <c r="X572" s="50"/>
      <c r="Y572" s="50"/>
      <c r="Z572" s="50"/>
      <c r="AA572" s="59" t="b">
        <v>0</v>
      </c>
      <c r="AB572" s="50"/>
      <c r="AC572" s="50"/>
      <c r="AD572" s="50"/>
      <c r="AE572" s="58"/>
      <c r="AF572" s="58"/>
      <c r="AG572" s="50"/>
    </row>
    <row r="573">
      <c r="A573" s="57"/>
      <c r="B573" s="56"/>
      <c r="C573" s="56"/>
      <c r="D573" s="57"/>
      <c r="E573" s="57"/>
      <c r="F573" s="57"/>
      <c r="G573" s="57"/>
      <c r="H573" s="58"/>
      <c r="I573" s="58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0"/>
      <c r="U573" s="50"/>
      <c r="V573" s="50"/>
      <c r="W573" s="50"/>
      <c r="X573" s="50"/>
      <c r="Y573" s="50"/>
      <c r="Z573" s="50"/>
      <c r="AA573" s="59" t="b">
        <v>0</v>
      </c>
      <c r="AB573" s="50"/>
      <c r="AC573" s="50"/>
      <c r="AD573" s="50"/>
      <c r="AE573" s="58"/>
      <c r="AF573" s="58"/>
      <c r="AG573" s="50"/>
    </row>
    <row r="574">
      <c r="A574" s="57"/>
      <c r="B574" s="56"/>
      <c r="C574" s="56"/>
      <c r="D574" s="57"/>
      <c r="E574" s="57"/>
      <c r="F574" s="57"/>
      <c r="G574" s="57"/>
      <c r="H574" s="58"/>
      <c r="I574" s="58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0"/>
      <c r="U574" s="50"/>
      <c r="V574" s="50"/>
      <c r="W574" s="50"/>
      <c r="X574" s="50"/>
      <c r="Y574" s="50"/>
      <c r="Z574" s="50"/>
      <c r="AA574" s="59" t="b">
        <v>0</v>
      </c>
      <c r="AB574" s="50"/>
      <c r="AC574" s="50"/>
      <c r="AD574" s="50"/>
      <c r="AE574" s="58"/>
      <c r="AF574" s="58"/>
      <c r="AG574" s="50"/>
    </row>
    <row r="575">
      <c r="A575" s="57"/>
      <c r="B575" s="56"/>
      <c r="C575" s="56"/>
      <c r="D575" s="57"/>
      <c r="E575" s="57"/>
      <c r="F575" s="57"/>
      <c r="G575" s="57"/>
      <c r="H575" s="58"/>
      <c r="I575" s="58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0"/>
      <c r="U575" s="50"/>
      <c r="V575" s="50"/>
      <c r="W575" s="50"/>
      <c r="X575" s="50"/>
      <c r="Y575" s="50"/>
      <c r="Z575" s="50"/>
      <c r="AA575" s="59" t="b">
        <v>0</v>
      </c>
      <c r="AB575" s="50"/>
      <c r="AC575" s="50"/>
      <c r="AD575" s="50"/>
      <c r="AE575" s="58"/>
      <c r="AF575" s="58"/>
      <c r="AG575" s="50"/>
    </row>
    <row r="576">
      <c r="A576" s="57"/>
      <c r="B576" s="56"/>
      <c r="C576" s="56"/>
      <c r="D576" s="57"/>
      <c r="E576" s="57"/>
      <c r="F576" s="57"/>
      <c r="G576" s="57"/>
      <c r="H576" s="58"/>
      <c r="I576" s="58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0"/>
      <c r="U576" s="50"/>
      <c r="V576" s="50"/>
      <c r="W576" s="50"/>
      <c r="X576" s="50"/>
      <c r="Y576" s="50"/>
      <c r="Z576" s="50"/>
      <c r="AA576" s="59" t="b">
        <v>0</v>
      </c>
      <c r="AB576" s="50"/>
      <c r="AC576" s="50"/>
      <c r="AD576" s="50"/>
      <c r="AE576" s="58"/>
      <c r="AF576" s="58"/>
      <c r="AG576" s="50"/>
    </row>
    <row r="577">
      <c r="A577" s="57"/>
      <c r="B577" s="56"/>
      <c r="C577" s="56"/>
      <c r="D577" s="57"/>
      <c r="E577" s="57"/>
      <c r="F577" s="57"/>
      <c r="G577" s="57"/>
      <c r="H577" s="58"/>
      <c r="I577" s="58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0"/>
      <c r="U577" s="50"/>
      <c r="V577" s="50"/>
      <c r="W577" s="50"/>
      <c r="X577" s="50"/>
      <c r="Y577" s="50"/>
      <c r="Z577" s="50"/>
      <c r="AA577" s="59" t="b">
        <v>0</v>
      </c>
      <c r="AB577" s="50"/>
      <c r="AC577" s="50"/>
      <c r="AD577" s="50"/>
      <c r="AE577" s="58"/>
      <c r="AF577" s="58"/>
      <c r="AG577" s="50"/>
    </row>
    <row r="578">
      <c r="A578" s="57"/>
      <c r="B578" s="56"/>
      <c r="C578" s="56"/>
      <c r="D578" s="57"/>
      <c r="E578" s="57"/>
      <c r="F578" s="57"/>
      <c r="G578" s="57"/>
      <c r="H578" s="58"/>
      <c r="I578" s="58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0"/>
      <c r="U578" s="50"/>
      <c r="V578" s="50"/>
      <c r="W578" s="50"/>
      <c r="X578" s="50"/>
      <c r="Y578" s="50"/>
      <c r="Z578" s="50"/>
      <c r="AA578" s="59" t="b">
        <v>0</v>
      </c>
      <c r="AB578" s="50"/>
      <c r="AC578" s="50"/>
      <c r="AD578" s="50"/>
      <c r="AE578" s="58"/>
      <c r="AF578" s="58"/>
      <c r="AG578" s="50"/>
    </row>
    <row r="579">
      <c r="A579" s="57"/>
      <c r="B579" s="56"/>
      <c r="C579" s="56"/>
      <c r="D579" s="57"/>
      <c r="E579" s="57"/>
      <c r="F579" s="57"/>
      <c r="G579" s="57"/>
      <c r="H579" s="58"/>
      <c r="I579" s="58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0"/>
      <c r="U579" s="50"/>
      <c r="V579" s="50"/>
      <c r="W579" s="50"/>
      <c r="X579" s="50"/>
      <c r="Y579" s="50"/>
      <c r="Z579" s="50"/>
      <c r="AA579" s="59" t="b">
        <v>0</v>
      </c>
      <c r="AB579" s="50"/>
      <c r="AC579" s="50"/>
      <c r="AD579" s="50"/>
      <c r="AE579" s="58"/>
      <c r="AF579" s="58"/>
      <c r="AG579" s="50"/>
    </row>
    <row r="580">
      <c r="A580" s="57"/>
      <c r="B580" s="56"/>
      <c r="C580" s="56"/>
      <c r="D580" s="57"/>
      <c r="E580" s="57"/>
      <c r="F580" s="57"/>
      <c r="G580" s="57"/>
      <c r="H580" s="58"/>
      <c r="I580" s="58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0"/>
      <c r="U580" s="50"/>
      <c r="V580" s="50"/>
      <c r="W580" s="50"/>
      <c r="X580" s="50"/>
      <c r="Y580" s="50"/>
      <c r="Z580" s="50"/>
      <c r="AA580" s="59" t="b">
        <v>0</v>
      </c>
      <c r="AB580" s="50"/>
      <c r="AC580" s="50"/>
      <c r="AD580" s="50"/>
      <c r="AE580" s="58"/>
      <c r="AF580" s="58"/>
      <c r="AG580" s="50"/>
    </row>
    <row r="581">
      <c r="A581" s="57"/>
      <c r="B581" s="56"/>
      <c r="C581" s="56"/>
      <c r="D581" s="57"/>
      <c r="E581" s="57"/>
      <c r="F581" s="57"/>
      <c r="G581" s="57"/>
      <c r="H581" s="58"/>
      <c r="I581" s="58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0"/>
      <c r="U581" s="50"/>
      <c r="V581" s="50"/>
      <c r="W581" s="50"/>
      <c r="X581" s="50"/>
      <c r="Y581" s="50"/>
      <c r="Z581" s="50"/>
      <c r="AA581" s="59" t="b">
        <v>0</v>
      </c>
      <c r="AB581" s="50"/>
      <c r="AC581" s="50"/>
      <c r="AD581" s="50"/>
      <c r="AE581" s="58"/>
      <c r="AF581" s="58"/>
      <c r="AG581" s="50"/>
    </row>
    <row r="582">
      <c r="A582" s="57"/>
      <c r="B582" s="56"/>
      <c r="C582" s="56"/>
      <c r="D582" s="57"/>
      <c r="E582" s="57"/>
      <c r="F582" s="57"/>
      <c r="G582" s="57"/>
      <c r="H582" s="58"/>
      <c r="I582" s="58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0"/>
      <c r="U582" s="50"/>
      <c r="V582" s="50"/>
      <c r="W582" s="50"/>
      <c r="X582" s="50"/>
      <c r="Y582" s="50"/>
      <c r="Z582" s="50"/>
      <c r="AA582" s="59" t="b">
        <v>0</v>
      </c>
      <c r="AB582" s="50"/>
      <c r="AC582" s="50"/>
      <c r="AD582" s="50"/>
      <c r="AE582" s="58"/>
      <c r="AF582" s="58"/>
      <c r="AG582" s="50"/>
    </row>
    <row r="583">
      <c r="A583" s="57"/>
      <c r="B583" s="56"/>
      <c r="C583" s="56"/>
      <c r="D583" s="57"/>
      <c r="E583" s="57"/>
      <c r="F583" s="57"/>
      <c r="G583" s="57"/>
      <c r="H583" s="58"/>
      <c r="I583" s="58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0"/>
      <c r="U583" s="50"/>
      <c r="V583" s="50"/>
      <c r="W583" s="50"/>
      <c r="X583" s="50"/>
      <c r="Y583" s="50"/>
      <c r="Z583" s="50"/>
      <c r="AA583" s="59" t="b">
        <v>0</v>
      </c>
      <c r="AB583" s="50"/>
      <c r="AC583" s="50"/>
      <c r="AD583" s="50"/>
      <c r="AE583" s="58"/>
      <c r="AF583" s="58"/>
      <c r="AG583" s="50"/>
    </row>
    <row r="584">
      <c r="A584" s="57"/>
      <c r="B584" s="56"/>
      <c r="C584" s="56"/>
      <c r="D584" s="57"/>
      <c r="E584" s="57"/>
      <c r="F584" s="57"/>
      <c r="G584" s="57"/>
      <c r="H584" s="58"/>
      <c r="I584" s="58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0"/>
      <c r="U584" s="50"/>
      <c r="V584" s="50"/>
      <c r="W584" s="50"/>
      <c r="X584" s="50"/>
      <c r="Y584" s="50"/>
      <c r="Z584" s="50"/>
      <c r="AA584" s="59" t="b">
        <v>0</v>
      </c>
      <c r="AB584" s="50"/>
      <c r="AC584" s="50"/>
      <c r="AD584" s="50"/>
      <c r="AE584" s="58"/>
      <c r="AF584" s="58"/>
      <c r="AG584" s="50"/>
    </row>
    <row r="585">
      <c r="A585" s="57"/>
      <c r="B585" s="56"/>
      <c r="C585" s="56"/>
      <c r="D585" s="57"/>
      <c r="E585" s="57"/>
      <c r="F585" s="57"/>
      <c r="G585" s="57"/>
      <c r="H585" s="58"/>
      <c r="I585" s="58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0"/>
      <c r="U585" s="50"/>
      <c r="V585" s="50"/>
      <c r="W585" s="50"/>
      <c r="X585" s="50"/>
      <c r="Y585" s="50"/>
      <c r="Z585" s="50"/>
      <c r="AA585" s="59" t="b">
        <v>0</v>
      </c>
      <c r="AB585" s="50"/>
      <c r="AC585" s="50"/>
      <c r="AD585" s="50"/>
      <c r="AE585" s="58"/>
      <c r="AF585" s="58"/>
      <c r="AG585" s="50"/>
    </row>
    <row r="586">
      <c r="A586" s="57"/>
      <c r="B586" s="56"/>
      <c r="C586" s="56"/>
      <c r="D586" s="57"/>
      <c r="E586" s="57"/>
      <c r="F586" s="57"/>
      <c r="G586" s="57"/>
      <c r="H586" s="58"/>
      <c r="I586" s="58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0"/>
      <c r="U586" s="50"/>
      <c r="V586" s="50"/>
      <c r="W586" s="50"/>
      <c r="X586" s="50"/>
      <c r="Y586" s="50"/>
      <c r="Z586" s="50"/>
      <c r="AA586" s="59" t="b">
        <v>0</v>
      </c>
      <c r="AB586" s="50"/>
      <c r="AC586" s="50"/>
      <c r="AD586" s="50"/>
      <c r="AE586" s="58"/>
      <c r="AF586" s="58"/>
      <c r="AG586" s="50"/>
    </row>
    <row r="587">
      <c r="A587" s="57"/>
      <c r="B587" s="56"/>
      <c r="C587" s="56"/>
      <c r="D587" s="57"/>
      <c r="E587" s="57"/>
      <c r="F587" s="57"/>
      <c r="G587" s="57"/>
      <c r="H587" s="58"/>
      <c r="I587" s="58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0"/>
      <c r="U587" s="50"/>
      <c r="V587" s="50"/>
      <c r="W587" s="50"/>
      <c r="X587" s="50"/>
      <c r="Y587" s="50"/>
      <c r="Z587" s="50"/>
      <c r="AA587" s="59" t="b">
        <v>0</v>
      </c>
      <c r="AB587" s="50"/>
      <c r="AC587" s="50"/>
      <c r="AD587" s="50"/>
      <c r="AE587" s="58"/>
      <c r="AF587" s="58"/>
      <c r="AG587" s="50"/>
    </row>
    <row r="588">
      <c r="A588" s="57"/>
      <c r="B588" s="56"/>
      <c r="C588" s="56"/>
      <c r="D588" s="57"/>
      <c r="E588" s="57"/>
      <c r="F588" s="57"/>
      <c r="G588" s="57"/>
      <c r="H588" s="58"/>
      <c r="I588" s="58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0"/>
      <c r="U588" s="50"/>
      <c r="V588" s="50"/>
      <c r="W588" s="50"/>
      <c r="X588" s="50"/>
      <c r="Y588" s="50"/>
      <c r="Z588" s="50"/>
      <c r="AA588" s="59" t="b">
        <v>0</v>
      </c>
      <c r="AB588" s="50"/>
      <c r="AC588" s="50"/>
      <c r="AD588" s="50"/>
      <c r="AE588" s="58"/>
      <c r="AF588" s="58"/>
      <c r="AG588" s="50"/>
    </row>
    <row r="589">
      <c r="A589" s="57"/>
      <c r="B589" s="56"/>
      <c r="C589" s="56"/>
      <c r="D589" s="57"/>
      <c r="E589" s="57"/>
      <c r="F589" s="57"/>
      <c r="G589" s="57"/>
      <c r="H589" s="58"/>
      <c r="I589" s="58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0"/>
      <c r="U589" s="50"/>
      <c r="V589" s="50"/>
      <c r="W589" s="50"/>
      <c r="X589" s="50"/>
      <c r="Y589" s="50"/>
      <c r="Z589" s="50"/>
      <c r="AA589" s="59" t="b">
        <v>0</v>
      </c>
      <c r="AB589" s="50"/>
      <c r="AC589" s="50"/>
      <c r="AD589" s="50"/>
      <c r="AE589" s="58"/>
      <c r="AF589" s="58"/>
      <c r="AG589" s="50"/>
    </row>
    <row r="590">
      <c r="A590" s="57"/>
      <c r="B590" s="56"/>
      <c r="C590" s="56"/>
      <c r="D590" s="57"/>
      <c r="E590" s="57"/>
      <c r="F590" s="57"/>
      <c r="G590" s="57"/>
      <c r="H590" s="58"/>
      <c r="I590" s="58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0"/>
      <c r="U590" s="50"/>
      <c r="V590" s="50"/>
      <c r="W590" s="50"/>
      <c r="X590" s="50"/>
      <c r="Y590" s="50"/>
      <c r="Z590" s="50"/>
      <c r="AA590" s="59" t="b">
        <v>0</v>
      </c>
      <c r="AB590" s="50"/>
      <c r="AC590" s="50"/>
      <c r="AD590" s="50"/>
      <c r="AE590" s="58"/>
      <c r="AF590" s="58"/>
      <c r="AG590" s="50"/>
    </row>
    <row r="591">
      <c r="A591" s="57"/>
      <c r="B591" s="56"/>
      <c r="C591" s="56"/>
      <c r="D591" s="57"/>
      <c r="E591" s="57"/>
      <c r="F591" s="57"/>
      <c r="G591" s="57"/>
      <c r="H591" s="58"/>
      <c r="I591" s="58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0"/>
      <c r="U591" s="50"/>
      <c r="V591" s="50"/>
      <c r="W591" s="50"/>
      <c r="X591" s="50"/>
      <c r="Y591" s="50"/>
      <c r="Z591" s="50"/>
      <c r="AA591" s="59" t="b">
        <v>0</v>
      </c>
      <c r="AB591" s="50"/>
      <c r="AC591" s="50"/>
      <c r="AD591" s="50"/>
      <c r="AE591" s="58"/>
      <c r="AF591" s="58"/>
      <c r="AG591" s="50"/>
    </row>
    <row r="592">
      <c r="A592" s="57"/>
      <c r="B592" s="56"/>
      <c r="C592" s="56"/>
      <c r="D592" s="57"/>
      <c r="E592" s="57"/>
      <c r="F592" s="57"/>
      <c r="G592" s="57"/>
      <c r="H592" s="58"/>
      <c r="I592" s="58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0"/>
      <c r="U592" s="50"/>
      <c r="V592" s="50"/>
      <c r="W592" s="50"/>
      <c r="X592" s="50"/>
      <c r="Y592" s="50"/>
      <c r="Z592" s="50"/>
      <c r="AA592" s="59" t="b">
        <v>0</v>
      </c>
      <c r="AB592" s="50"/>
      <c r="AC592" s="50"/>
      <c r="AD592" s="50"/>
      <c r="AE592" s="58"/>
      <c r="AF592" s="58"/>
      <c r="AG592" s="50"/>
    </row>
    <row r="593">
      <c r="A593" s="57"/>
      <c r="B593" s="56"/>
      <c r="C593" s="56"/>
      <c r="D593" s="57"/>
      <c r="E593" s="57"/>
      <c r="F593" s="57"/>
      <c r="G593" s="57"/>
      <c r="H593" s="58"/>
      <c r="I593" s="58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0"/>
      <c r="U593" s="50"/>
      <c r="V593" s="50"/>
      <c r="W593" s="50"/>
      <c r="X593" s="50"/>
      <c r="Y593" s="50"/>
      <c r="Z593" s="50"/>
      <c r="AA593" s="59" t="b">
        <v>0</v>
      </c>
      <c r="AB593" s="50"/>
      <c r="AC593" s="50"/>
      <c r="AD593" s="50"/>
      <c r="AE593" s="58"/>
      <c r="AF593" s="58"/>
      <c r="AG593" s="50"/>
    </row>
    <row r="594">
      <c r="A594" s="57"/>
      <c r="B594" s="56"/>
      <c r="C594" s="56"/>
      <c r="D594" s="57"/>
      <c r="E594" s="57"/>
      <c r="F594" s="57"/>
      <c r="G594" s="57"/>
      <c r="H594" s="58"/>
      <c r="I594" s="58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0"/>
      <c r="U594" s="50"/>
      <c r="V594" s="50"/>
      <c r="W594" s="50"/>
      <c r="X594" s="50"/>
      <c r="Y594" s="50"/>
      <c r="Z594" s="50"/>
      <c r="AA594" s="59" t="b">
        <v>0</v>
      </c>
      <c r="AB594" s="50"/>
      <c r="AC594" s="50"/>
      <c r="AD594" s="50"/>
      <c r="AE594" s="58"/>
      <c r="AF594" s="58"/>
      <c r="AG594" s="50"/>
    </row>
    <row r="595">
      <c r="A595" s="57"/>
      <c r="B595" s="56"/>
      <c r="C595" s="56"/>
      <c r="D595" s="57"/>
      <c r="E595" s="57"/>
      <c r="F595" s="57"/>
      <c r="G595" s="57"/>
      <c r="H595" s="58"/>
      <c r="I595" s="58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0"/>
      <c r="U595" s="50"/>
      <c r="V595" s="50"/>
      <c r="W595" s="50"/>
      <c r="X595" s="50"/>
      <c r="Y595" s="50"/>
      <c r="Z595" s="50"/>
      <c r="AA595" s="59" t="b">
        <v>0</v>
      </c>
      <c r="AB595" s="50"/>
      <c r="AC595" s="50"/>
      <c r="AD595" s="50"/>
      <c r="AE595" s="58"/>
      <c r="AF595" s="58"/>
      <c r="AG595" s="50"/>
    </row>
    <row r="596">
      <c r="A596" s="57"/>
      <c r="B596" s="56"/>
      <c r="C596" s="56"/>
      <c r="D596" s="57"/>
      <c r="E596" s="57"/>
      <c r="F596" s="57"/>
      <c r="G596" s="57"/>
      <c r="H596" s="58"/>
      <c r="I596" s="58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0"/>
      <c r="U596" s="50"/>
      <c r="V596" s="50"/>
      <c r="W596" s="50"/>
      <c r="X596" s="50"/>
      <c r="Y596" s="50"/>
      <c r="Z596" s="50"/>
      <c r="AA596" s="59" t="b">
        <v>0</v>
      </c>
      <c r="AB596" s="50"/>
      <c r="AC596" s="50"/>
      <c r="AD596" s="50"/>
      <c r="AE596" s="58"/>
      <c r="AF596" s="58"/>
      <c r="AG596" s="50"/>
    </row>
    <row r="597">
      <c r="A597" s="57"/>
      <c r="B597" s="56"/>
      <c r="C597" s="56"/>
      <c r="D597" s="57"/>
      <c r="E597" s="57"/>
      <c r="F597" s="57"/>
      <c r="G597" s="57"/>
      <c r="H597" s="58"/>
      <c r="I597" s="58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0"/>
      <c r="U597" s="50"/>
      <c r="V597" s="50"/>
      <c r="W597" s="50"/>
      <c r="X597" s="50"/>
      <c r="Y597" s="50"/>
      <c r="Z597" s="50"/>
      <c r="AA597" s="59" t="b">
        <v>0</v>
      </c>
      <c r="AB597" s="50"/>
      <c r="AC597" s="50"/>
      <c r="AD597" s="50"/>
      <c r="AE597" s="58"/>
      <c r="AF597" s="58"/>
      <c r="AG597" s="50"/>
    </row>
    <row r="598">
      <c r="A598" s="57"/>
      <c r="B598" s="56"/>
      <c r="C598" s="56"/>
      <c r="D598" s="57"/>
      <c r="E598" s="57"/>
      <c r="F598" s="57"/>
      <c r="G598" s="57"/>
      <c r="H598" s="58"/>
      <c r="I598" s="58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0"/>
      <c r="U598" s="50"/>
      <c r="V598" s="50"/>
      <c r="W598" s="50"/>
      <c r="X598" s="50"/>
      <c r="Y598" s="50"/>
      <c r="Z598" s="50"/>
      <c r="AA598" s="59" t="b">
        <v>0</v>
      </c>
      <c r="AB598" s="50"/>
      <c r="AC598" s="50"/>
      <c r="AD598" s="50"/>
      <c r="AE598" s="58"/>
      <c r="AF598" s="58"/>
      <c r="AG598" s="50"/>
    </row>
    <row r="599">
      <c r="A599" s="57"/>
      <c r="B599" s="56"/>
      <c r="C599" s="56"/>
      <c r="D599" s="57"/>
      <c r="E599" s="57"/>
      <c r="F599" s="57"/>
      <c r="G599" s="57"/>
      <c r="H599" s="58"/>
      <c r="I599" s="58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0"/>
      <c r="U599" s="50"/>
      <c r="V599" s="50"/>
      <c r="W599" s="50"/>
      <c r="X599" s="50"/>
      <c r="Y599" s="50"/>
      <c r="Z599" s="50"/>
      <c r="AA599" s="59" t="b">
        <v>0</v>
      </c>
      <c r="AB599" s="50"/>
      <c r="AC599" s="50"/>
      <c r="AD599" s="50"/>
      <c r="AE599" s="58"/>
      <c r="AF599" s="58"/>
      <c r="AG599" s="50"/>
    </row>
    <row r="600">
      <c r="A600" s="57"/>
      <c r="B600" s="56"/>
      <c r="C600" s="56"/>
      <c r="D600" s="57"/>
      <c r="E600" s="57"/>
      <c r="F600" s="57"/>
      <c r="G600" s="57"/>
      <c r="H600" s="58"/>
      <c r="I600" s="58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0"/>
      <c r="U600" s="50"/>
      <c r="V600" s="50"/>
      <c r="W600" s="50"/>
      <c r="X600" s="50"/>
      <c r="Y600" s="50"/>
      <c r="Z600" s="50"/>
      <c r="AA600" s="59" t="b">
        <v>0</v>
      </c>
      <c r="AB600" s="50"/>
      <c r="AC600" s="50"/>
      <c r="AD600" s="50"/>
      <c r="AE600" s="58"/>
      <c r="AF600" s="58"/>
      <c r="AG600" s="50"/>
    </row>
    <row r="601">
      <c r="A601" s="57"/>
      <c r="B601" s="56"/>
      <c r="C601" s="56"/>
      <c r="D601" s="57"/>
      <c r="E601" s="57"/>
      <c r="F601" s="57"/>
      <c r="G601" s="57"/>
      <c r="H601" s="58"/>
      <c r="I601" s="58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0"/>
      <c r="U601" s="50"/>
      <c r="V601" s="50"/>
      <c r="W601" s="50"/>
      <c r="X601" s="50"/>
      <c r="Y601" s="50"/>
      <c r="Z601" s="50"/>
      <c r="AA601" s="59" t="b">
        <v>0</v>
      </c>
      <c r="AB601" s="50"/>
      <c r="AC601" s="50"/>
      <c r="AD601" s="50"/>
      <c r="AE601" s="58"/>
      <c r="AF601" s="58"/>
      <c r="AG601" s="50"/>
    </row>
    <row r="602">
      <c r="A602" s="57"/>
      <c r="B602" s="56"/>
      <c r="C602" s="56"/>
      <c r="D602" s="57"/>
      <c r="E602" s="57"/>
      <c r="F602" s="57"/>
      <c r="G602" s="57"/>
      <c r="H602" s="58"/>
      <c r="I602" s="58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0"/>
      <c r="U602" s="50"/>
      <c r="V602" s="50"/>
      <c r="W602" s="50"/>
      <c r="X602" s="50"/>
      <c r="Y602" s="50"/>
      <c r="Z602" s="50"/>
      <c r="AA602" s="59" t="b">
        <v>0</v>
      </c>
      <c r="AB602" s="50"/>
      <c r="AC602" s="50"/>
      <c r="AD602" s="50"/>
      <c r="AE602" s="58"/>
      <c r="AF602" s="58"/>
      <c r="AG602" s="50"/>
    </row>
    <row r="603">
      <c r="A603" s="57"/>
      <c r="B603" s="56"/>
      <c r="C603" s="56"/>
      <c r="D603" s="57"/>
      <c r="E603" s="57"/>
      <c r="F603" s="57"/>
      <c r="G603" s="57"/>
      <c r="H603" s="58"/>
      <c r="I603" s="58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0"/>
      <c r="U603" s="50"/>
      <c r="V603" s="50"/>
      <c r="W603" s="50"/>
      <c r="X603" s="50"/>
      <c r="Y603" s="50"/>
      <c r="Z603" s="50"/>
      <c r="AA603" s="59" t="b">
        <v>0</v>
      </c>
      <c r="AB603" s="50"/>
      <c r="AC603" s="50"/>
      <c r="AD603" s="50"/>
      <c r="AE603" s="58"/>
      <c r="AF603" s="58"/>
      <c r="AG603" s="50"/>
    </row>
    <row r="604">
      <c r="A604" s="57"/>
      <c r="B604" s="56"/>
      <c r="C604" s="56"/>
      <c r="D604" s="57"/>
      <c r="E604" s="57"/>
      <c r="F604" s="57"/>
      <c r="G604" s="57"/>
      <c r="H604" s="58"/>
      <c r="I604" s="58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0"/>
      <c r="U604" s="50"/>
      <c r="V604" s="50"/>
      <c r="W604" s="50"/>
      <c r="X604" s="50"/>
      <c r="Y604" s="50"/>
      <c r="Z604" s="50"/>
      <c r="AA604" s="59" t="b">
        <v>0</v>
      </c>
      <c r="AB604" s="50"/>
      <c r="AC604" s="50"/>
      <c r="AD604" s="50"/>
      <c r="AE604" s="58"/>
      <c r="AF604" s="58"/>
      <c r="AG604" s="50"/>
    </row>
    <row r="605">
      <c r="A605" s="57"/>
      <c r="B605" s="56"/>
      <c r="C605" s="56"/>
      <c r="D605" s="57"/>
      <c r="E605" s="57"/>
      <c r="F605" s="57"/>
      <c r="G605" s="57"/>
      <c r="H605" s="58"/>
      <c r="I605" s="58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0"/>
      <c r="U605" s="50"/>
      <c r="V605" s="50"/>
      <c r="W605" s="50"/>
      <c r="X605" s="50"/>
      <c r="Y605" s="50"/>
      <c r="Z605" s="50"/>
      <c r="AA605" s="59" t="b">
        <v>0</v>
      </c>
      <c r="AB605" s="50"/>
      <c r="AC605" s="50"/>
      <c r="AD605" s="50"/>
      <c r="AE605" s="58"/>
      <c r="AF605" s="58"/>
      <c r="AG605" s="50"/>
    </row>
    <row r="606">
      <c r="A606" s="57"/>
      <c r="B606" s="56"/>
      <c r="C606" s="56"/>
      <c r="D606" s="57"/>
      <c r="E606" s="57"/>
      <c r="F606" s="57"/>
      <c r="G606" s="57"/>
      <c r="H606" s="58"/>
      <c r="I606" s="58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0"/>
      <c r="U606" s="50"/>
      <c r="V606" s="50"/>
      <c r="W606" s="50"/>
      <c r="X606" s="50"/>
      <c r="Y606" s="50"/>
      <c r="Z606" s="50"/>
      <c r="AA606" s="59" t="b">
        <v>0</v>
      </c>
      <c r="AB606" s="50"/>
      <c r="AC606" s="50"/>
      <c r="AD606" s="50"/>
      <c r="AE606" s="58"/>
      <c r="AF606" s="58"/>
      <c r="AG606" s="50"/>
    </row>
    <row r="607">
      <c r="A607" s="57"/>
      <c r="B607" s="56"/>
      <c r="C607" s="56"/>
      <c r="D607" s="57"/>
      <c r="E607" s="57"/>
      <c r="F607" s="57"/>
      <c r="G607" s="57"/>
      <c r="H607" s="58"/>
      <c r="I607" s="58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0"/>
      <c r="U607" s="50"/>
      <c r="V607" s="50"/>
      <c r="W607" s="50"/>
      <c r="X607" s="50"/>
      <c r="Y607" s="50"/>
      <c r="Z607" s="50"/>
      <c r="AA607" s="59" t="b">
        <v>0</v>
      </c>
      <c r="AB607" s="50"/>
      <c r="AC607" s="50"/>
      <c r="AD607" s="50"/>
      <c r="AE607" s="58"/>
      <c r="AF607" s="58"/>
      <c r="AG607" s="50"/>
    </row>
    <row r="608">
      <c r="A608" s="57"/>
      <c r="B608" s="56"/>
      <c r="C608" s="56"/>
      <c r="D608" s="57"/>
      <c r="E608" s="57"/>
      <c r="F608" s="57"/>
      <c r="G608" s="57"/>
      <c r="H608" s="58"/>
      <c r="I608" s="58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0"/>
      <c r="U608" s="50"/>
      <c r="V608" s="50"/>
      <c r="W608" s="50"/>
      <c r="X608" s="50"/>
      <c r="Y608" s="50"/>
      <c r="Z608" s="50"/>
      <c r="AA608" s="59" t="b">
        <v>0</v>
      </c>
      <c r="AB608" s="50"/>
      <c r="AC608" s="50"/>
      <c r="AD608" s="50"/>
      <c r="AE608" s="58"/>
      <c r="AF608" s="58"/>
      <c r="AG608" s="50"/>
    </row>
    <row r="609">
      <c r="A609" s="57"/>
      <c r="B609" s="56"/>
      <c r="C609" s="56"/>
      <c r="D609" s="57"/>
      <c r="E609" s="57"/>
      <c r="F609" s="57"/>
      <c r="G609" s="57"/>
      <c r="H609" s="58"/>
      <c r="I609" s="58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0"/>
      <c r="U609" s="50"/>
      <c r="V609" s="50"/>
      <c r="W609" s="50"/>
      <c r="X609" s="50"/>
      <c r="Y609" s="50"/>
      <c r="Z609" s="50"/>
      <c r="AA609" s="59" t="b">
        <v>0</v>
      </c>
      <c r="AB609" s="50"/>
      <c r="AC609" s="50"/>
      <c r="AD609" s="50"/>
      <c r="AE609" s="58"/>
      <c r="AF609" s="58"/>
      <c r="AG609" s="50"/>
    </row>
    <row r="610">
      <c r="A610" s="57"/>
      <c r="B610" s="56"/>
      <c r="C610" s="56"/>
      <c r="D610" s="57"/>
      <c r="E610" s="57"/>
      <c r="F610" s="57"/>
      <c r="G610" s="57"/>
      <c r="H610" s="58"/>
      <c r="I610" s="58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0"/>
      <c r="U610" s="50"/>
      <c r="V610" s="50"/>
      <c r="W610" s="50"/>
      <c r="X610" s="50"/>
      <c r="Y610" s="50"/>
      <c r="Z610" s="50"/>
      <c r="AA610" s="59" t="b">
        <v>0</v>
      </c>
      <c r="AB610" s="50"/>
      <c r="AC610" s="50"/>
      <c r="AD610" s="50"/>
      <c r="AE610" s="58"/>
      <c r="AF610" s="58"/>
      <c r="AG610" s="50"/>
    </row>
    <row r="611">
      <c r="A611" s="57"/>
      <c r="B611" s="56"/>
      <c r="C611" s="56"/>
      <c r="D611" s="57"/>
      <c r="E611" s="57"/>
      <c r="F611" s="57"/>
      <c r="G611" s="57"/>
      <c r="H611" s="58"/>
      <c r="I611" s="58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0"/>
      <c r="U611" s="50"/>
      <c r="V611" s="50"/>
      <c r="W611" s="50"/>
      <c r="X611" s="50"/>
      <c r="Y611" s="50"/>
      <c r="Z611" s="50"/>
      <c r="AA611" s="59" t="b">
        <v>0</v>
      </c>
      <c r="AB611" s="50"/>
      <c r="AC611" s="50"/>
      <c r="AD611" s="50"/>
      <c r="AE611" s="58"/>
      <c r="AF611" s="58"/>
      <c r="AG611" s="50"/>
    </row>
    <row r="612">
      <c r="A612" s="57"/>
      <c r="B612" s="56"/>
      <c r="C612" s="56"/>
      <c r="D612" s="57"/>
      <c r="E612" s="57"/>
      <c r="F612" s="57"/>
      <c r="G612" s="57"/>
      <c r="H612" s="58"/>
      <c r="I612" s="58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0"/>
      <c r="U612" s="50"/>
      <c r="V612" s="50"/>
      <c r="W612" s="50"/>
      <c r="X612" s="50"/>
      <c r="Y612" s="50"/>
      <c r="Z612" s="50"/>
      <c r="AA612" s="59" t="b">
        <v>0</v>
      </c>
      <c r="AB612" s="50"/>
      <c r="AC612" s="50"/>
      <c r="AD612" s="50"/>
      <c r="AE612" s="58"/>
      <c r="AF612" s="58"/>
      <c r="AG612" s="50"/>
    </row>
    <row r="613">
      <c r="A613" s="57"/>
      <c r="B613" s="56"/>
      <c r="C613" s="56"/>
      <c r="D613" s="57"/>
      <c r="E613" s="57"/>
      <c r="F613" s="57"/>
      <c r="G613" s="57"/>
      <c r="H613" s="58"/>
      <c r="I613" s="58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0"/>
      <c r="U613" s="50"/>
      <c r="V613" s="50"/>
      <c r="W613" s="50"/>
      <c r="X613" s="50"/>
      <c r="Y613" s="50"/>
      <c r="Z613" s="50"/>
      <c r="AA613" s="59" t="b">
        <v>0</v>
      </c>
      <c r="AB613" s="50"/>
      <c r="AC613" s="50"/>
      <c r="AD613" s="50"/>
      <c r="AE613" s="58"/>
      <c r="AF613" s="58"/>
      <c r="AG613" s="50"/>
    </row>
    <row r="614">
      <c r="A614" s="57"/>
      <c r="B614" s="56"/>
      <c r="C614" s="56"/>
      <c r="D614" s="57"/>
      <c r="E614" s="57"/>
      <c r="F614" s="57"/>
      <c r="G614" s="57"/>
      <c r="H614" s="58"/>
      <c r="I614" s="58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0"/>
      <c r="U614" s="50"/>
      <c r="V614" s="50"/>
      <c r="W614" s="50"/>
      <c r="X614" s="50"/>
      <c r="Y614" s="50"/>
      <c r="Z614" s="50"/>
      <c r="AA614" s="59" t="b">
        <v>0</v>
      </c>
      <c r="AB614" s="50"/>
      <c r="AC614" s="50"/>
      <c r="AD614" s="50"/>
      <c r="AE614" s="58"/>
      <c r="AF614" s="58"/>
      <c r="AG614" s="50"/>
    </row>
    <row r="615">
      <c r="A615" s="57"/>
      <c r="B615" s="56"/>
      <c r="C615" s="56"/>
      <c r="D615" s="57"/>
      <c r="E615" s="57"/>
      <c r="F615" s="57"/>
      <c r="G615" s="57"/>
      <c r="H615" s="58"/>
      <c r="I615" s="58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0"/>
      <c r="U615" s="50"/>
      <c r="V615" s="50"/>
      <c r="W615" s="50"/>
      <c r="X615" s="50"/>
      <c r="Y615" s="50"/>
      <c r="Z615" s="50"/>
      <c r="AA615" s="59" t="b">
        <v>0</v>
      </c>
      <c r="AB615" s="50"/>
      <c r="AC615" s="50"/>
      <c r="AD615" s="50"/>
      <c r="AE615" s="58"/>
      <c r="AF615" s="58"/>
      <c r="AG615" s="50"/>
    </row>
    <row r="616">
      <c r="A616" s="57"/>
      <c r="B616" s="56"/>
      <c r="C616" s="56"/>
      <c r="D616" s="57"/>
      <c r="E616" s="57"/>
      <c r="F616" s="57"/>
      <c r="G616" s="57"/>
      <c r="H616" s="58"/>
      <c r="I616" s="58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0"/>
      <c r="U616" s="50"/>
      <c r="V616" s="50"/>
      <c r="W616" s="50"/>
      <c r="X616" s="50"/>
      <c r="Y616" s="50"/>
      <c r="Z616" s="50"/>
      <c r="AA616" s="59" t="b">
        <v>0</v>
      </c>
      <c r="AB616" s="50"/>
      <c r="AC616" s="50"/>
      <c r="AD616" s="50"/>
      <c r="AE616" s="58"/>
      <c r="AF616" s="58"/>
      <c r="AG616" s="50"/>
    </row>
    <row r="617">
      <c r="A617" s="57"/>
      <c r="B617" s="56"/>
      <c r="C617" s="56"/>
      <c r="D617" s="57"/>
      <c r="E617" s="57"/>
      <c r="F617" s="57"/>
      <c r="G617" s="57"/>
      <c r="H617" s="58"/>
      <c r="I617" s="58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0"/>
      <c r="U617" s="50"/>
      <c r="V617" s="50"/>
      <c r="W617" s="50"/>
      <c r="X617" s="50"/>
      <c r="Y617" s="50"/>
      <c r="Z617" s="50"/>
      <c r="AA617" s="59" t="b">
        <v>0</v>
      </c>
      <c r="AB617" s="50"/>
      <c r="AC617" s="50"/>
      <c r="AD617" s="50"/>
      <c r="AE617" s="58"/>
      <c r="AF617" s="58"/>
      <c r="AG617" s="50"/>
    </row>
    <row r="618">
      <c r="A618" s="57"/>
      <c r="B618" s="56"/>
      <c r="C618" s="56"/>
      <c r="D618" s="57"/>
      <c r="E618" s="57"/>
      <c r="F618" s="57"/>
      <c r="G618" s="57"/>
      <c r="H618" s="58"/>
      <c r="I618" s="58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0"/>
      <c r="U618" s="50"/>
      <c r="V618" s="50"/>
      <c r="W618" s="50"/>
      <c r="X618" s="50"/>
      <c r="Y618" s="50"/>
      <c r="Z618" s="50"/>
      <c r="AA618" s="59" t="b">
        <v>0</v>
      </c>
      <c r="AB618" s="50"/>
      <c r="AC618" s="50"/>
      <c r="AD618" s="50"/>
      <c r="AE618" s="58"/>
      <c r="AF618" s="58"/>
      <c r="AG618" s="50"/>
    </row>
    <row r="619">
      <c r="A619" s="57"/>
      <c r="B619" s="56"/>
      <c r="C619" s="56"/>
      <c r="D619" s="57"/>
      <c r="E619" s="57"/>
      <c r="F619" s="57"/>
      <c r="G619" s="57"/>
      <c r="H619" s="58"/>
      <c r="I619" s="58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0"/>
      <c r="U619" s="50"/>
      <c r="V619" s="50"/>
      <c r="W619" s="50"/>
      <c r="X619" s="50"/>
      <c r="Y619" s="50"/>
      <c r="Z619" s="50"/>
      <c r="AA619" s="59" t="b">
        <v>0</v>
      </c>
      <c r="AB619" s="50"/>
      <c r="AC619" s="50"/>
      <c r="AD619" s="50"/>
      <c r="AE619" s="58"/>
      <c r="AF619" s="58"/>
      <c r="AG619" s="50"/>
    </row>
    <row r="620">
      <c r="A620" s="57"/>
      <c r="B620" s="56"/>
      <c r="C620" s="56"/>
      <c r="D620" s="57"/>
      <c r="E620" s="57"/>
      <c r="F620" s="57"/>
      <c r="G620" s="57"/>
      <c r="H620" s="58"/>
      <c r="I620" s="58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0"/>
      <c r="U620" s="50"/>
      <c r="V620" s="50"/>
      <c r="W620" s="50"/>
      <c r="X620" s="50"/>
      <c r="Y620" s="50"/>
      <c r="Z620" s="50"/>
      <c r="AA620" s="59" t="b">
        <v>0</v>
      </c>
      <c r="AB620" s="50"/>
      <c r="AC620" s="50"/>
      <c r="AD620" s="50"/>
      <c r="AE620" s="58"/>
      <c r="AF620" s="58"/>
      <c r="AG620" s="50"/>
    </row>
    <row r="621">
      <c r="A621" s="57"/>
      <c r="B621" s="56"/>
      <c r="C621" s="56"/>
      <c r="D621" s="57"/>
      <c r="E621" s="57"/>
      <c r="F621" s="57"/>
      <c r="G621" s="57"/>
      <c r="H621" s="58"/>
      <c r="I621" s="58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0"/>
      <c r="U621" s="50"/>
      <c r="V621" s="50"/>
      <c r="W621" s="50"/>
      <c r="X621" s="50"/>
      <c r="Y621" s="50"/>
      <c r="Z621" s="50"/>
      <c r="AA621" s="59" t="b">
        <v>0</v>
      </c>
      <c r="AB621" s="50"/>
      <c r="AC621" s="50"/>
      <c r="AD621" s="50"/>
      <c r="AE621" s="58"/>
      <c r="AF621" s="58"/>
      <c r="AG621" s="50"/>
    </row>
    <row r="622">
      <c r="A622" s="57"/>
      <c r="B622" s="56"/>
      <c r="C622" s="56"/>
      <c r="D622" s="57"/>
      <c r="E622" s="57"/>
      <c r="F622" s="57"/>
      <c r="G622" s="57"/>
      <c r="H622" s="58"/>
      <c r="I622" s="58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0"/>
      <c r="U622" s="50"/>
      <c r="V622" s="50"/>
      <c r="W622" s="50"/>
      <c r="X622" s="50"/>
      <c r="Y622" s="50"/>
      <c r="Z622" s="50"/>
      <c r="AA622" s="59" t="b">
        <v>0</v>
      </c>
      <c r="AB622" s="50"/>
      <c r="AC622" s="50"/>
      <c r="AD622" s="50"/>
      <c r="AE622" s="58"/>
      <c r="AF622" s="58"/>
      <c r="AG622" s="50"/>
    </row>
    <row r="623">
      <c r="A623" s="57"/>
      <c r="B623" s="56"/>
      <c r="C623" s="56"/>
      <c r="D623" s="57"/>
      <c r="E623" s="57"/>
      <c r="F623" s="57"/>
      <c r="G623" s="57"/>
      <c r="H623" s="58"/>
      <c r="I623" s="58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0"/>
      <c r="U623" s="50"/>
      <c r="V623" s="50"/>
      <c r="W623" s="50"/>
      <c r="X623" s="50"/>
      <c r="Y623" s="50"/>
      <c r="Z623" s="50"/>
      <c r="AA623" s="59" t="b">
        <v>0</v>
      </c>
      <c r="AB623" s="50"/>
      <c r="AC623" s="50"/>
      <c r="AD623" s="50"/>
      <c r="AE623" s="58"/>
      <c r="AF623" s="58"/>
      <c r="AG623" s="50"/>
    </row>
    <row r="624">
      <c r="A624" s="57"/>
      <c r="B624" s="56"/>
      <c r="C624" s="56"/>
      <c r="D624" s="57"/>
      <c r="E624" s="57"/>
      <c r="F624" s="57"/>
      <c r="G624" s="57"/>
      <c r="H624" s="58"/>
      <c r="I624" s="58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0"/>
      <c r="U624" s="50"/>
      <c r="V624" s="50"/>
      <c r="W624" s="50"/>
      <c r="X624" s="50"/>
      <c r="Y624" s="50"/>
      <c r="Z624" s="50"/>
      <c r="AA624" s="59" t="b">
        <v>0</v>
      </c>
      <c r="AB624" s="50"/>
      <c r="AC624" s="50"/>
      <c r="AD624" s="50"/>
      <c r="AE624" s="58"/>
      <c r="AF624" s="58"/>
      <c r="AG624" s="50"/>
    </row>
    <row r="625">
      <c r="A625" s="57"/>
      <c r="B625" s="56"/>
      <c r="C625" s="56"/>
      <c r="D625" s="57"/>
      <c r="E625" s="57"/>
      <c r="F625" s="57"/>
      <c r="G625" s="57"/>
      <c r="H625" s="58"/>
      <c r="I625" s="58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0"/>
      <c r="U625" s="50"/>
      <c r="V625" s="50"/>
      <c r="W625" s="50"/>
      <c r="X625" s="50"/>
      <c r="Y625" s="50"/>
      <c r="Z625" s="50"/>
      <c r="AA625" s="59" t="b">
        <v>0</v>
      </c>
      <c r="AB625" s="50"/>
      <c r="AC625" s="50"/>
      <c r="AD625" s="50"/>
      <c r="AE625" s="58"/>
      <c r="AF625" s="58"/>
      <c r="AG625" s="50"/>
    </row>
    <row r="626">
      <c r="A626" s="57"/>
      <c r="B626" s="56"/>
      <c r="C626" s="56"/>
      <c r="D626" s="57"/>
      <c r="E626" s="57"/>
      <c r="F626" s="57"/>
      <c r="G626" s="57"/>
      <c r="H626" s="58"/>
      <c r="I626" s="58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0"/>
      <c r="U626" s="50"/>
      <c r="V626" s="50"/>
      <c r="W626" s="50"/>
      <c r="X626" s="50"/>
      <c r="Y626" s="50"/>
      <c r="Z626" s="50"/>
      <c r="AA626" s="59" t="b">
        <v>0</v>
      </c>
      <c r="AB626" s="50"/>
      <c r="AC626" s="50"/>
      <c r="AD626" s="50"/>
      <c r="AE626" s="58"/>
      <c r="AF626" s="58"/>
      <c r="AG626" s="50"/>
    </row>
    <row r="627">
      <c r="A627" s="57"/>
      <c r="B627" s="56"/>
      <c r="C627" s="56"/>
      <c r="D627" s="57"/>
      <c r="E627" s="57"/>
      <c r="F627" s="57"/>
      <c r="G627" s="57"/>
      <c r="H627" s="58"/>
      <c r="I627" s="58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0"/>
      <c r="U627" s="50"/>
      <c r="V627" s="50"/>
      <c r="W627" s="50"/>
      <c r="X627" s="50"/>
      <c r="Y627" s="50"/>
      <c r="Z627" s="50"/>
      <c r="AA627" s="59" t="b">
        <v>0</v>
      </c>
      <c r="AB627" s="50"/>
      <c r="AC627" s="50"/>
      <c r="AD627" s="50"/>
      <c r="AE627" s="58"/>
      <c r="AF627" s="58"/>
      <c r="AG627" s="50"/>
    </row>
    <row r="628">
      <c r="A628" s="57"/>
      <c r="B628" s="56"/>
      <c r="C628" s="56"/>
      <c r="D628" s="57"/>
      <c r="E628" s="57"/>
      <c r="F628" s="57"/>
      <c r="G628" s="57"/>
      <c r="H628" s="58"/>
      <c r="I628" s="58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0"/>
      <c r="U628" s="50"/>
      <c r="V628" s="50"/>
      <c r="W628" s="50"/>
      <c r="X628" s="50"/>
      <c r="Y628" s="50"/>
      <c r="Z628" s="50"/>
      <c r="AA628" s="59" t="b">
        <v>0</v>
      </c>
      <c r="AB628" s="50"/>
      <c r="AC628" s="50"/>
      <c r="AD628" s="50"/>
      <c r="AE628" s="58"/>
      <c r="AF628" s="58"/>
      <c r="AG628" s="50"/>
    </row>
    <row r="629">
      <c r="A629" s="57"/>
      <c r="B629" s="56"/>
      <c r="C629" s="56"/>
      <c r="D629" s="57"/>
      <c r="E629" s="57"/>
      <c r="F629" s="57"/>
      <c r="G629" s="57"/>
      <c r="H629" s="58"/>
      <c r="I629" s="58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0"/>
      <c r="U629" s="50"/>
      <c r="V629" s="50"/>
      <c r="W629" s="50"/>
      <c r="X629" s="50"/>
      <c r="Y629" s="50"/>
      <c r="Z629" s="50"/>
      <c r="AA629" s="59" t="b">
        <v>0</v>
      </c>
      <c r="AB629" s="50"/>
      <c r="AC629" s="50"/>
      <c r="AD629" s="50"/>
      <c r="AE629" s="58"/>
      <c r="AF629" s="58"/>
      <c r="AG629" s="50"/>
    </row>
    <row r="630">
      <c r="A630" s="57"/>
      <c r="B630" s="56"/>
      <c r="C630" s="56"/>
      <c r="D630" s="57"/>
      <c r="E630" s="57"/>
      <c r="F630" s="57"/>
      <c r="G630" s="57"/>
      <c r="H630" s="58"/>
      <c r="I630" s="58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0"/>
      <c r="U630" s="50"/>
      <c r="V630" s="50"/>
      <c r="W630" s="50"/>
      <c r="X630" s="50"/>
      <c r="Y630" s="50"/>
      <c r="Z630" s="50"/>
      <c r="AA630" s="59" t="b">
        <v>0</v>
      </c>
      <c r="AB630" s="50"/>
      <c r="AC630" s="50"/>
      <c r="AD630" s="50"/>
      <c r="AE630" s="58"/>
      <c r="AF630" s="58"/>
      <c r="AG630" s="50"/>
    </row>
    <row r="631">
      <c r="A631" s="57"/>
      <c r="B631" s="56"/>
      <c r="C631" s="56"/>
      <c r="D631" s="57"/>
      <c r="E631" s="57"/>
      <c r="F631" s="57"/>
      <c r="G631" s="57"/>
      <c r="H631" s="58"/>
      <c r="I631" s="58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0"/>
      <c r="U631" s="50"/>
      <c r="V631" s="50"/>
      <c r="W631" s="50"/>
      <c r="X631" s="50"/>
      <c r="Y631" s="50"/>
      <c r="Z631" s="50"/>
      <c r="AA631" s="59" t="b">
        <v>0</v>
      </c>
      <c r="AB631" s="50"/>
      <c r="AC631" s="50"/>
      <c r="AD631" s="50"/>
      <c r="AE631" s="58"/>
      <c r="AF631" s="58"/>
      <c r="AG631" s="50"/>
    </row>
    <row r="632">
      <c r="A632" s="57"/>
      <c r="B632" s="56"/>
      <c r="C632" s="56"/>
      <c r="D632" s="57"/>
      <c r="E632" s="57"/>
      <c r="F632" s="57"/>
      <c r="G632" s="57"/>
      <c r="H632" s="58"/>
      <c r="I632" s="58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0"/>
      <c r="U632" s="50"/>
      <c r="V632" s="50"/>
      <c r="W632" s="50"/>
      <c r="X632" s="50"/>
      <c r="Y632" s="50"/>
      <c r="Z632" s="50"/>
      <c r="AA632" s="59" t="b">
        <v>0</v>
      </c>
      <c r="AB632" s="50"/>
      <c r="AC632" s="50"/>
      <c r="AD632" s="50"/>
      <c r="AE632" s="58"/>
      <c r="AF632" s="58"/>
      <c r="AG632" s="50"/>
    </row>
    <row r="633">
      <c r="A633" s="57"/>
      <c r="B633" s="56"/>
      <c r="C633" s="56"/>
      <c r="D633" s="57"/>
      <c r="E633" s="57"/>
      <c r="F633" s="57"/>
      <c r="G633" s="57"/>
      <c r="H633" s="58"/>
      <c r="I633" s="58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0"/>
      <c r="U633" s="50"/>
      <c r="V633" s="50"/>
      <c r="W633" s="50"/>
      <c r="X633" s="50"/>
      <c r="Y633" s="50"/>
      <c r="Z633" s="50"/>
      <c r="AA633" s="59" t="b">
        <v>0</v>
      </c>
      <c r="AB633" s="50"/>
      <c r="AC633" s="50"/>
      <c r="AD633" s="50"/>
      <c r="AE633" s="58"/>
      <c r="AF633" s="58"/>
      <c r="AG633" s="50"/>
    </row>
    <row r="634">
      <c r="A634" s="57"/>
      <c r="B634" s="56"/>
      <c r="C634" s="56"/>
      <c r="D634" s="57"/>
      <c r="E634" s="57"/>
      <c r="F634" s="57"/>
      <c r="G634" s="57"/>
      <c r="H634" s="58"/>
      <c r="I634" s="58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0"/>
      <c r="U634" s="50"/>
      <c r="V634" s="50"/>
      <c r="W634" s="50"/>
      <c r="X634" s="50"/>
      <c r="Y634" s="50"/>
      <c r="Z634" s="50"/>
      <c r="AA634" s="59" t="b">
        <v>0</v>
      </c>
      <c r="AB634" s="50"/>
      <c r="AC634" s="50"/>
      <c r="AD634" s="50"/>
      <c r="AE634" s="58"/>
      <c r="AF634" s="58"/>
      <c r="AG634" s="50"/>
    </row>
    <row r="635">
      <c r="A635" s="57"/>
      <c r="B635" s="56"/>
      <c r="C635" s="56"/>
      <c r="D635" s="57"/>
      <c r="E635" s="57"/>
      <c r="F635" s="57"/>
      <c r="G635" s="57"/>
      <c r="H635" s="58"/>
      <c r="I635" s="58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0"/>
      <c r="U635" s="50"/>
      <c r="V635" s="50"/>
      <c r="W635" s="50"/>
      <c r="X635" s="50"/>
      <c r="Y635" s="50"/>
      <c r="Z635" s="50"/>
      <c r="AA635" s="59" t="b">
        <v>0</v>
      </c>
      <c r="AB635" s="50"/>
      <c r="AC635" s="50"/>
      <c r="AD635" s="50"/>
      <c r="AE635" s="58"/>
      <c r="AF635" s="58"/>
      <c r="AG635" s="50"/>
    </row>
    <row r="636">
      <c r="A636" s="57"/>
      <c r="B636" s="56"/>
      <c r="C636" s="56"/>
      <c r="D636" s="57"/>
      <c r="E636" s="57"/>
      <c r="F636" s="57"/>
      <c r="G636" s="57"/>
      <c r="H636" s="58"/>
      <c r="I636" s="58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0"/>
      <c r="U636" s="50"/>
      <c r="V636" s="50"/>
      <c r="W636" s="50"/>
      <c r="X636" s="50"/>
      <c r="Y636" s="50"/>
      <c r="Z636" s="50"/>
      <c r="AA636" s="59" t="b">
        <v>0</v>
      </c>
      <c r="AB636" s="50"/>
      <c r="AC636" s="50"/>
      <c r="AD636" s="50"/>
      <c r="AE636" s="58"/>
      <c r="AF636" s="58"/>
      <c r="AG636" s="50"/>
    </row>
    <row r="637">
      <c r="A637" s="57"/>
      <c r="B637" s="56"/>
      <c r="C637" s="56"/>
      <c r="D637" s="57"/>
      <c r="E637" s="57"/>
      <c r="F637" s="57"/>
      <c r="G637" s="57"/>
      <c r="H637" s="58"/>
      <c r="I637" s="58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0"/>
      <c r="U637" s="50"/>
      <c r="V637" s="50"/>
      <c r="W637" s="50"/>
      <c r="X637" s="50"/>
      <c r="Y637" s="50"/>
      <c r="Z637" s="50"/>
      <c r="AA637" s="59" t="b">
        <v>0</v>
      </c>
      <c r="AB637" s="50"/>
      <c r="AC637" s="50"/>
      <c r="AD637" s="50"/>
      <c r="AE637" s="58"/>
      <c r="AF637" s="58"/>
      <c r="AG637" s="50"/>
    </row>
    <row r="638">
      <c r="A638" s="57"/>
      <c r="B638" s="56"/>
      <c r="C638" s="56"/>
      <c r="D638" s="57"/>
      <c r="E638" s="57"/>
      <c r="F638" s="57"/>
      <c r="G638" s="57"/>
      <c r="H638" s="58"/>
      <c r="I638" s="58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0"/>
      <c r="U638" s="50"/>
      <c r="V638" s="50"/>
      <c r="W638" s="50"/>
      <c r="X638" s="50"/>
      <c r="Y638" s="50"/>
      <c r="Z638" s="50"/>
      <c r="AA638" s="59" t="b">
        <v>0</v>
      </c>
      <c r="AB638" s="50"/>
      <c r="AC638" s="50"/>
      <c r="AD638" s="50"/>
      <c r="AE638" s="58"/>
      <c r="AF638" s="58"/>
      <c r="AG638" s="50"/>
    </row>
    <row r="639">
      <c r="A639" s="57"/>
      <c r="B639" s="56"/>
      <c r="C639" s="56"/>
      <c r="D639" s="57"/>
      <c r="E639" s="57"/>
      <c r="F639" s="57"/>
      <c r="G639" s="57"/>
      <c r="H639" s="58"/>
      <c r="I639" s="58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0"/>
      <c r="U639" s="50"/>
      <c r="V639" s="50"/>
      <c r="W639" s="50"/>
      <c r="X639" s="50"/>
      <c r="Y639" s="50"/>
      <c r="Z639" s="50"/>
      <c r="AA639" s="59" t="b">
        <v>0</v>
      </c>
      <c r="AB639" s="50"/>
      <c r="AC639" s="50"/>
      <c r="AD639" s="50"/>
      <c r="AE639" s="58"/>
      <c r="AF639" s="58"/>
      <c r="AG639" s="50"/>
    </row>
    <row r="640">
      <c r="A640" s="57"/>
      <c r="B640" s="56"/>
      <c r="C640" s="56"/>
      <c r="D640" s="57"/>
      <c r="E640" s="57"/>
      <c r="F640" s="57"/>
      <c r="G640" s="57"/>
      <c r="H640" s="58"/>
      <c r="I640" s="58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0"/>
      <c r="U640" s="50"/>
      <c r="V640" s="50"/>
      <c r="W640" s="50"/>
      <c r="X640" s="50"/>
      <c r="Y640" s="50"/>
      <c r="Z640" s="50"/>
      <c r="AA640" s="59" t="b">
        <v>0</v>
      </c>
      <c r="AB640" s="50"/>
      <c r="AC640" s="50"/>
      <c r="AD640" s="50"/>
      <c r="AE640" s="58"/>
      <c r="AF640" s="58"/>
      <c r="AG640" s="50"/>
    </row>
    <row r="641">
      <c r="A641" s="57"/>
      <c r="B641" s="56"/>
      <c r="C641" s="56"/>
      <c r="D641" s="57"/>
      <c r="E641" s="57"/>
      <c r="F641" s="57"/>
      <c r="G641" s="57"/>
      <c r="H641" s="58"/>
      <c r="I641" s="58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0"/>
      <c r="U641" s="50"/>
      <c r="V641" s="50"/>
      <c r="W641" s="50"/>
      <c r="X641" s="50"/>
      <c r="Y641" s="50"/>
      <c r="Z641" s="50"/>
      <c r="AA641" s="59" t="b">
        <v>0</v>
      </c>
      <c r="AB641" s="50"/>
      <c r="AC641" s="50"/>
      <c r="AD641" s="50"/>
      <c r="AE641" s="58"/>
      <c r="AF641" s="58"/>
      <c r="AG641" s="50"/>
    </row>
    <row r="642">
      <c r="A642" s="57"/>
      <c r="B642" s="56"/>
      <c r="C642" s="56"/>
      <c r="D642" s="57"/>
      <c r="E642" s="57"/>
      <c r="F642" s="57"/>
      <c r="G642" s="57"/>
      <c r="H642" s="58"/>
      <c r="I642" s="58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0"/>
      <c r="U642" s="50"/>
      <c r="V642" s="50"/>
      <c r="W642" s="50"/>
      <c r="X642" s="50"/>
      <c r="Y642" s="50"/>
      <c r="Z642" s="50"/>
      <c r="AA642" s="59" t="b">
        <v>0</v>
      </c>
      <c r="AB642" s="50"/>
      <c r="AC642" s="50"/>
      <c r="AD642" s="50"/>
      <c r="AE642" s="58"/>
      <c r="AF642" s="58"/>
      <c r="AG642" s="50"/>
    </row>
    <row r="643">
      <c r="A643" s="57"/>
      <c r="B643" s="56"/>
      <c r="C643" s="56"/>
      <c r="D643" s="57"/>
      <c r="E643" s="57"/>
      <c r="F643" s="57"/>
      <c r="G643" s="57"/>
      <c r="H643" s="58"/>
      <c r="I643" s="58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0"/>
      <c r="U643" s="50"/>
      <c r="V643" s="50"/>
      <c r="W643" s="50"/>
      <c r="X643" s="50"/>
      <c r="Y643" s="50"/>
      <c r="Z643" s="50"/>
      <c r="AA643" s="59" t="b">
        <v>0</v>
      </c>
      <c r="AB643" s="50"/>
      <c r="AC643" s="50"/>
      <c r="AD643" s="50"/>
      <c r="AE643" s="58"/>
      <c r="AF643" s="58"/>
      <c r="AG643" s="50"/>
    </row>
    <row r="644">
      <c r="A644" s="57"/>
      <c r="B644" s="56"/>
      <c r="C644" s="56"/>
      <c r="D644" s="57"/>
      <c r="E644" s="57"/>
      <c r="F644" s="57"/>
      <c r="G644" s="57"/>
      <c r="H644" s="58"/>
      <c r="I644" s="58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0"/>
      <c r="U644" s="50"/>
      <c r="V644" s="50"/>
      <c r="W644" s="50"/>
      <c r="X644" s="50"/>
      <c r="Y644" s="50"/>
      <c r="Z644" s="50"/>
      <c r="AA644" s="59" t="b">
        <v>0</v>
      </c>
      <c r="AB644" s="50"/>
      <c r="AC644" s="50"/>
      <c r="AD644" s="50"/>
      <c r="AE644" s="58"/>
      <c r="AF644" s="58"/>
      <c r="AG644" s="50"/>
    </row>
    <row r="645">
      <c r="A645" s="57"/>
      <c r="B645" s="56"/>
      <c r="C645" s="56"/>
      <c r="D645" s="57"/>
      <c r="E645" s="57"/>
      <c r="F645" s="57"/>
      <c r="G645" s="57"/>
      <c r="H645" s="58"/>
      <c r="I645" s="58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0"/>
      <c r="U645" s="50"/>
      <c r="V645" s="50"/>
      <c r="W645" s="50"/>
      <c r="X645" s="50"/>
      <c r="Y645" s="50"/>
      <c r="Z645" s="50"/>
      <c r="AA645" s="59" t="b">
        <v>0</v>
      </c>
      <c r="AB645" s="50"/>
      <c r="AC645" s="50"/>
      <c r="AD645" s="50"/>
      <c r="AE645" s="58"/>
      <c r="AF645" s="58"/>
      <c r="AG645" s="50"/>
    </row>
    <row r="646">
      <c r="A646" s="57"/>
      <c r="B646" s="56"/>
      <c r="C646" s="56"/>
      <c r="D646" s="57"/>
      <c r="E646" s="57"/>
      <c r="F646" s="57"/>
      <c r="G646" s="57"/>
      <c r="H646" s="58"/>
      <c r="I646" s="58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0"/>
      <c r="U646" s="50"/>
      <c r="V646" s="50"/>
      <c r="W646" s="50"/>
      <c r="X646" s="50"/>
      <c r="Y646" s="50"/>
      <c r="Z646" s="50"/>
      <c r="AA646" s="59" t="b">
        <v>0</v>
      </c>
      <c r="AB646" s="50"/>
      <c r="AC646" s="50"/>
      <c r="AD646" s="50"/>
      <c r="AE646" s="58"/>
      <c r="AF646" s="58"/>
      <c r="AG646" s="50"/>
    </row>
    <row r="647">
      <c r="A647" s="57"/>
      <c r="B647" s="56"/>
      <c r="C647" s="56"/>
      <c r="D647" s="57"/>
      <c r="E647" s="57"/>
      <c r="F647" s="57"/>
      <c r="G647" s="57"/>
      <c r="H647" s="58"/>
      <c r="I647" s="58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0"/>
      <c r="U647" s="50"/>
      <c r="V647" s="50"/>
      <c r="W647" s="50"/>
      <c r="X647" s="50"/>
      <c r="Y647" s="50"/>
      <c r="Z647" s="50"/>
      <c r="AA647" s="59" t="b">
        <v>0</v>
      </c>
      <c r="AB647" s="50"/>
      <c r="AC647" s="50"/>
      <c r="AD647" s="50"/>
      <c r="AE647" s="58"/>
      <c r="AF647" s="58"/>
      <c r="AG647" s="50"/>
    </row>
    <row r="648">
      <c r="A648" s="57"/>
      <c r="B648" s="56"/>
      <c r="C648" s="56"/>
      <c r="D648" s="57"/>
      <c r="E648" s="57"/>
      <c r="F648" s="57"/>
      <c r="G648" s="57"/>
      <c r="H648" s="58"/>
      <c r="I648" s="58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0"/>
      <c r="U648" s="50"/>
      <c r="V648" s="50"/>
      <c r="W648" s="50"/>
      <c r="X648" s="50"/>
      <c r="Y648" s="50"/>
      <c r="Z648" s="50"/>
      <c r="AA648" s="59" t="b">
        <v>0</v>
      </c>
      <c r="AB648" s="50"/>
      <c r="AC648" s="50"/>
      <c r="AD648" s="50"/>
      <c r="AE648" s="58"/>
      <c r="AF648" s="58"/>
      <c r="AG648" s="50"/>
    </row>
    <row r="649">
      <c r="A649" s="57"/>
      <c r="B649" s="56"/>
      <c r="C649" s="56"/>
      <c r="D649" s="57"/>
      <c r="E649" s="57"/>
      <c r="F649" s="57"/>
      <c r="G649" s="57"/>
      <c r="H649" s="58"/>
      <c r="I649" s="58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0"/>
      <c r="U649" s="50"/>
      <c r="V649" s="50"/>
      <c r="W649" s="50"/>
      <c r="X649" s="50"/>
      <c r="Y649" s="50"/>
      <c r="Z649" s="50"/>
      <c r="AA649" s="59" t="b">
        <v>0</v>
      </c>
      <c r="AB649" s="50"/>
      <c r="AC649" s="50"/>
      <c r="AD649" s="50"/>
      <c r="AE649" s="58"/>
      <c r="AF649" s="58"/>
      <c r="AG649" s="50"/>
    </row>
    <row r="650">
      <c r="A650" s="57"/>
      <c r="B650" s="56"/>
      <c r="C650" s="56"/>
      <c r="D650" s="57"/>
      <c r="E650" s="57"/>
      <c r="F650" s="57"/>
      <c r="G650" s="57"/>
      <c r="H650" s="58"/>
      <c r="I650" s="58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0"/>
      <c r="U650" s="50"/>
      <c r="V650" s="50"/>
      <c r="W650" s="50"/>
      <c r="X650" s="50"/>
      <c r="Y650" s="50"/>
      <c r="Z650" s="50"/>
      <c r="AA650" s="59" t="b">
        <v>0</v>
      </c>
      <c r="AB650" s="50"/>
      <c r="AC650" s="50"/>
      <c r="AD650" s="50"/>
      <c r="AE650" s="58"/>
      <c r="AF650" s="58"/>
      <c r="AG650" s="50"/>
    </row>
    <row r="651">
      <c r="A651" s="57"/>
      <c r="B651" s="56"/>
      <c r="C651" s="56"/>
      <c r="D651" s="57"/>
      <c r="E651" s="57"/>
      <c r="F651" s="57"/>
      <c r="G651" s="57"/>
      <c r="H651" s="58"/>
      <c r="I651" s="58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0"/>
      <c r="U651" s="50"/>
      <c r="V651" s="50"/>
      <c r="W651" s="50"/>
      <c r="X651" s="50"/>
      <c r="Y651" s="50"/>
      <c r="Z651" s="50"/>
      <c r="AA651" s="59" t="b">
        <v>0</v>
      </c>
      <c r="AB651" s="50"/>
      <c r="AC651" s="50"/>
      <c r="AD651" s="50"/>
      <c r="AE651" s="58"/>
      <c r="AF651" s="58"/>
      <c r="AG651" s="50"/>
    </row>
    <row r="652">
      <c r="A652" s="57"/>
      <c r="B652" s="56"/>
      <c r="C652" s="56"/>
      <c r="D652" s="57"/>
      <c r="E652" s="57"/>
      <c r="F652" s="57"/>
      <c r="G652" s="57"/>
      <c r="H652" s="58"/>
      <c r="I652" s="58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0"/>
      <c r="U652" s="50"/>
      <c r="V652" s="50"/>
      <c r="W652" s="50"/>
      <c r="X652" s="50"/>
      <c r="Y652" s="50"/>
      <c r="Z652" s="50"/>
      <c r="AA652" s="59" t="b">
        <v>0</v>
      </c>
      <c r="AB652" s="50"/>
      <c r="AC652" s="50"/>
      <c r="AD652" s="50"/>
      <c r="AE652" s="58"/>
      <c r="AF652" s="58"/>
      <c r="AG652" s="50"/>
    </row>
    <row r="653">
      <c r="A653" s="57"/>
      <c r="B653" s="56"/>
      <c r="C653" s="56"/>
      <c r="D653" s="57"/>
      <c r="E653" s="57"/>
      <c r="F653" s="57"/>
      <c r="G653" s="57"/>
      <c r="H653" s="58"/>
      <c r="I653" s="58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0"/>
      <c r="U653" s="50"/>
      <c r="V653" s="50"/>
      <c r="W653" s="50"/>
      <c r="X653" s="50"/>
      <c r="Y653" s="50"/>
      <c r="Z653" s="50"/>
      <c r="AA653" s="59" t="b">
        <v>0</v>
      </c>
      <c r="AB653" s="50"/>
      <c r="AC653" s="50"/>
      <c r="AD653" s="50"/>
      <c r="AE653" s="58"/>
      <c r="AF653" s="58"/>
      <c r="AG653" s="50"/>
    </row>
    <row r="654">
      <c r="A654" s="57"/>
      <c r="B654" s="56"/>
      <c r="C654" s="56"/>
      <c r="D654" s="57"/>
      <c r="E654" s="57"/>
      <c r="F654" s="57"/>
      <c r="G654" s="57"/>
      <c r="H654" s="58"/>
      <c r="I654" s="58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0"/>
      <c r="U654" s="50"/>
      <c r="V654" s="50"/>
      <c r="W654" s="50"/>
      <c r="X654" s="50"/>
      <c r="Y654" s="50"/>
      <c r="Z654" s="50"/>
      <c r="AA654" s="59" t="b">
        <v>0</v>
      </c>
      <c r="AB654" s="50"/>
      <c r="AC654" s="50"/>
      <c r="AD654" s="50"/>
      <c r="AE654" s="58"/>
      <c r="AF654" s="58"/>
      <c r="AG654" s="50"/>
    </row>
    <row r="655">
      <c r="A655" s="57"/>
      <c r="B655" s="56"/>
      <c r="C655" s="56"/>
      <c r="D655" s="57"/>
      <c r="E655" s="57"/>
      <c r="F655" s="57"/>
      <c r="G655" s="57"/>
      <c r="H655" s="58"/>
      <c r="I655" s="58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0"/>
      <c r="U655" s="50"/>
      <c r="V655" s="50"/>
      <c r="W655" s="50"/>
      <c r="X655" s="50"/>
      <c r="Y655" s="50"/>
      <c r="Z655" s="50"/>
      <c r="AA655" s="59" t="b">
        <v>0</v>
      </c>
      <c r="AB655" s="50"/>
      <c r="AC655" s="50"/>
      <c r="AD655" s="50"/>
      <c r="AE655" s="58"/>
      <c r="AF655" s="58"/>
      <c r="AG655" s="50"/>
    </row>
    <row r="656">
      <c r="A656" s="57"/>
      <c r="B656" s="56"/>
      <c r="C656" s="56"/>
      <c r="D656" s="57"/>
      <c r="E656" s="57"/>
      <c r="F656" s="57"/>
      <c r="G656" s="57"/>
      <c r="H656" s="58"/>
      <c r="I656" s="58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0"/>
      <c r="U656" s="50"/>
      <c r="V656" s="50"/>
      <c r="W656" s="50"/>
      <c r="X656" s="50"/>
      <c r="Y656" s="50"/>
      <c r="Z656" s="50"/>
      <c r="AA656" s="59" t="b">
        <v>0</v>
      </c>
      <c r="AB656" s="50"/>
      <c r="AC656" s="50"/>
      <c r="AD656" s="50"/>
      <c r="AE656" s="58"/>
      <c r="AF656" s="58"/>
      <c r="AG656" s="50"/>
    </row>
    <row r="657">
      <c r="A657" s="57"/>
      <c r="B657" s="56"/>
      <c r="C657" s="56"/>
      <c r="D657" s="57"/>
      <c r="E657" s="57"/>
      <c r="F657" s="57"/>
      <c r="G657" s="57"/>
      <c r="H657" s="58"/>
      <c r="I657" s="58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0"/>
      <c r="U657" s="50"/>
      <c r="V657" s="50"/>
      <c r="W657" s="50"/>
      <c r="X657" s="50"/>
      <c r="Y657" s="50"/>
      <c r="Z657" s="50"/>
      <c r="AA657" s="59" t="b">
        <v>0</v>
      </c>
      <c r="AB657" s="50"/>
      <c r="AC657" s="50"/>
      <c r="AD657" s="50"/>
      <c r="AE657" s="58"/>
      <c r="AF657" s="58"/>
      <c r="AG657" s="50"/>
    </row>
    <row r="658">
      <c r="A658" s="57"/>
      <c r="B658" s="56"/>
      <c r="C658" s="56"/>
      <c r="D658" s="57"/>
      <c r="E658" s="57"/>
      <c r="F658" s="57"/>
      <c r="G658" s="57"/>
      <c r="H658" s="58"/>
      <c r="I658" s="58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0"/>
      <c r="U658" s="50"/>
      <c r="V658" s="50"/>
      <c r="W658" s="50"/>
      <c r="X658" s="50"/>
      <c r="Y658" s="50"/>
      <c r="Z658" s="50"/>
      <c r="AA658" s="59" t="b">
        <v>0</v>
      </c>
      <c r="AB658" s="50"/>
      <c r="AC658" s="50"/>
      <c r="AD658" s="50"/>
      <c r="AE658" s="58"/>
      <c r="AF658" s="58"/>
      <c r="AG658" s="50"/>
    </row>
    <row r="659">
      <c r="A659" s="57"/>
      <c r="B659" s="56"/>
      <c r="C659" s="56"/>
      <c r="D659" s="57"/>
      <c r="E659" s="57"/>
      <c r="F659" s="57"/>
      <c r="G659" s="57"/>
      <c r="H659" s="58"/>
      <c r="I659" s="58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0"/>
      <c r="U659" s="50"/>
      <c r="V659" s="50"/>
      <c r="W659" s="50"/>
      <c r="X659" s="50"/>
      <c r="Y659" s="50"/>
      <c r="Z659" s="50"/>
      <c r="AA659" s="59" t="b">
        <v>0</v>
      </c>
      <c r="AB659" s="50"/>
      <c r="AC659" s="50"/>
      <c r="AD659" s="50"/>
      <c r="AE659" s="58"/>
      <c r="AF659" s="58"/>
      <c r="AG659" s="50"/>
    </row>
    <row r="660">
      <c r="A660" s="57"/>
      <c r="B660" s="56"/>
      <c r="C660" s="56"/>
      <c r="D660" s="57"/>
      <c r="E660" s="57"/>
      <c r="F660" s="57"/>
      <c r="G660" s="57"/>
      <c r="H660" s="58"/>
      <c r="I660" s="58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0"/>
      <c r="U660" s="50"/>
      <c r="V660" s="50"/>
      <c r="W660" s="50"/>
      <c r="X660" s="50"/>
      <c r="Y660" s="50"/>
      <c r="Z660" s="50"/>
      <c r="AA660" s="59" t="b">
        <v>0</v>
      </c>
      <c r="AB660" s="50"/>
      <c r="AC660" s="50"/>
      <c r="AD660" s="50"/>
      <c r="AE660" s="58"/>
      <c r="AF660" s="58"/>
      <c r="AG660" s="50"/>
    </row>
    <row r="661">
      <c r="A661" s="57"/>
      <c r="B661" s="56"/>
      <c r="C661" s="56"/>
      <c r="D661" s="57"/>
      <c r="E661" s="57"/>
      <c r="F661" s="57"/>
      <c r="G661" s="57"/>
      <c r="H661" s="58"/>
      <c r="I661" s="58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0"/>
      <c r="U661" s="50"/>
      <c r="V661" s="50"/>
      <c r="W661" s="50"/>
      <c r="X661" s="50"/>
      <c r="Y661" s="50"/>
      <c r="Z661" s="50"/>
      <c r="AA661" s="59" t="b">
        <v>0</v>
      </c>
      <c r="AB661" s="50"/>
      <c r="AC661" s="50"/>
      <c r="AD661" s="50"/>
      <c r="AE661" s="58"/>
      <c r="AF661" s="58"/>
      <c r="AG661" s="50"/>
    </row>
    <row r="662">
      <c r="A662" s="57"/>
      <c r="B662" s="56"/>
      <c r="C662" s="56"/>
      <c r="D662" s="57"/>
      <c r="E662" s="57"/>
      <c r="F662" s="57"/>
      <c r="G662" s="57"/>
      <c r="H662" s="58"/>
      <c r="I662" s="58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0"/>
      <c r="U662" s="50"/>
      <c r="V662" s="50"/>
      <c r="W662" s="50"/>
      <c r="X662" s="50"/>
      <c r="Y662" s="50"/>
      <c r="Z662" s="50"/>
      <c r="AA662" s="59" t="b">
        <v>0</v>
      </c>
      <c r="AB662" s="50"/>
      <c r="AC662" s="50"/>
      <c r="AD662" s="50"/>
      <c r="AE662" s="58"/>
      <c r="AF662" s="58"/>
      <c r="AG662" s="50"/>
    </row>
    <row r="663">
      <c r="A663" s="57"/>
      <c r="B663" s="56"/>
      <c r="C663" s="56"/>
      <c r="D663" s="57"/>
      <c r="E663" s="57"/>
      <c r="F663" s="57"/>
      <c r="G663" s="57"/>
      <c r="H663" s="58"/>
      <c r="I663" s="58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0"/>
      <c r="U663" s="50"/>
      <c r="V663" s="50"/>
      <c r="W663" s="50"/>
      <c r="X663" s="50"/>
      <c r="Y663" s="50"/>
      <c r="Z663" s="50"/>
      <c r="AA663" s="59" t="b">
        <v>0</v>
      </c>
      <c r="AB663" s="50"/>
      <c r="AC663" s="50"/>
      <c r="AD663" s="50"/>
      <c r="AE663" s="58"/>
      <c r="AF663" s="58"/>
      <c r="AG663" s="50"/>
    </row>
    <row r="664">
      <c r="A664" s="57"/>
      <c r="B664" s="56"/>
      <c r="C664" s="56"/>
      <c r="D664" s="57"/>
      <c r="E664" s="57"/>
      <c r="F664" s="57"/>
      <c r="G664" s="57"/>
      <c r="H664" s="58"/>
      <c r="I664" s="58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0"/>
      <c r="U664" s="50"/>
      <c r="V664" s="50"/>
      <c r="W664" s="50"/>
      <c r="X664" s="50"/>
      <c r="Y664" s="50"/>
      <c r="Z664" s="50"/>
      <c r="AA664" s="59" t="b">
        <v>0</v>
      </c>
      <c r="AB664" s="50"/>
      <c r="AC664" s="50"/>
      <c r="AD664" s="50"/>
      <c r="AE664" s="58"/>
      <c r="AF664" s="58"/>
      <c r="AG664" s="50"/>
    </row>
    <row r="665">
      <c r="A665" s="57"/>
      <c r="B665" s="56"/>
      <c r="C665" s="56"/>
      <c r="D665" s="57"/>
      <c r="E665" s="57"/>
      <c r="F665" s="57"/>
      <c r="G665" s="57"/>
      <c r="H665" s="58"/>
      <c r="I665" s="58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0"/>
      <c r="U665" s="50"/>
      <c r="V665" s="50"/>
      <c r="W665" s="50"/>
      <c r="X665" s="50"/>
      <c r="Y665" s="50"/>
      <c r="Z665" s="50"/>
      <c r="AA665" s="59" t="b">
        <v>0</v>
      </c>
      <c r="AB665" s="50"/>
      <c r="AC665" s="50"/>
      <c r="AD665" s="50"/>
      <c r="AE665" s="58"/>
      <c r="AF665" s="58"/>
      <c r="AG665" s="50"/>
    </row>
    <row r="666">
      <c r="A666" s="57"/>
      <c r="B666" s="56"/>
      <c r="C666" s="56"/>
      <c r="D666" s="57"/>
      <c r="E666" s="57"/>
      <c r="F666" s="57"/>
      <c r="G666" s="57"/>
      <c r="H666" s="58"/>
      <c r="I666" s="58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0"/>
      <c r="U666" s="50"/>
      <c r="V666" s="50"/>
      <c r="W666" s="50"/>
      <c r="X666" s="50"/>
      <c r="Y666" s="50"/>
      <c r="Z666" s="50"/>
      <c r="AA666" s="59" t="b">
        <v>0</v>
      </c>
      <c r="AB666" s="50"/>
      <c r="AC666" s="50"/>
      <c r="AD666" s="50"/>
      <c r="AE666" s="58"/>
      <c r="AF666" s="58"/>
      <c r="AG666" s="50"/>
    </row>
    <row r="667">
      <c r="A667" s="57"/>
      <c r="B667" s="56"/>
      <c r="C667" s="56"/>
      <c r="D667" s="57"/>
      <c r="E667" s="57"/>
      <c r="F667" s="57"/>
      <c r="G667" s="57"/>
      <c r="H667" s="58"/>
      <c r="I667" s="58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0"/>
      <c r="U667" s="50"/>
      <c r="V667" s="50"/>
      <c r="W667" s="50"/>
      <c r="X667" s="50"/>
      <c r="Y667" s="50"/>
      <c r="Z667" s="50"/>
      <c r="AA667" s="59" t="b">
        <v>0</v>
      </c>
      <c r="AB667" s="50"/>
      <c r="AC667" s="50"/>
      <c r="AD667" s="50"/>
      <c r="AE667" s="58"/>
      <c r="AF667" s="58"/>
      <c r="AG667" s="50"/>
    </row>
    <row r="668">
      <c r="A668" s="57"/>
      <c r="B668" s="56"/>
      <c r="C668" s="56"/>
      <c r="D668" s="57"/>
      <c r="E668" s="57"/>
      <c r="F668" s="57"/>
      <c r="G668" s="57"/>
      <c r="H668" s="58"/>
      <c r="I668" s="58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0"/>
      <c r="U668" s="50"/>
      <c r="V668" s="50"/>
      <c r="W668" s="50"/>
      <c r="X668" s="50"/>
      <c r="Y668" s="50"/>
      <c r="Z668" s="50"/>
      <c r="AA668" s="59" t="b">
        <v>0</v>
      </c>
      <c r="AB668" s="50"/>
      <c r="AC668" s="50"/>
      <c r="AD668" s="50"/>
      <c r="AE668" s="58"/>
      <c r="AF668" s="58"/>
      <c r="AG668" s="50"/>
    </row>
    <row r="669">
      <c r="A669" s="57"/>
      <c r="B669" s="56"/>
      <c r="C669" s="56"/>
      <c r="D669" s="57"/>
      <c r="E669" s="57"/>
      <c r="F669" s="57"/>
      <c r="G669" s="57"/>
      <c r="H669" s="58"/>
      <c r="I669" s="58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0"/>
      <c r="U669" s="50"/>
      <c r="V669" s="50"/>
      <c r="W669" s="50"/>
      <c r="X669" s="50"/>
      <c r="Y669" s="50"/>
      <c r="Z669" s="50"/>
      <c r="AA669" s="59" t="b">
        <v>0</v>
      </c>
      <c r="AB669" s="50"/>
      <c r="AC669" s="50"/>
      <c r="AD669" s="50"/>
      <c r="AE669" s="58"/>
      <c r="AF669" s="58"/>
      <c r="AG669" s="50"/>
    </row>
    <row r="670">
      <c r="A670" s="57"/>
      <c r="B670" s="56"/>
      <c r="C670" s="56"/>
      <c r="D670" s="57"/>
      <c r="E670" s="57"/>
      <c r="F670" s="57"/>
      <c r="G670" s="57"/>
      <c r="H670" s="58"/>
      <c r="I670" s="58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0"/>
      <c r="U670" s="50"/>
      <c r="V670" s="50"/>
      <c r="W670" s="50"/>
      <c r="X670" s="50"/>
      <c r="Y670" s="50"/>
      <c r="Z670" s="50"/>
      <c r="AA670" s="59" t="b">
        <v>0</v>
      </c>
      <c r="AB670" s="50"/>
      <c r="AC670" s="50"/>
      <c r="AD670" s="50"/>
      <c r="AE670" s="58"/>
      <c r="AF670" s="58"/>
      <c r="AG670" s="50"/>
    </row>
    <row r="671">
      <c r="A671" s="57"/>
      <c r="B671" s="56"/>
      <c r="C671" s="56"/>
      <c r="D671" s="57"/>
      <c r="E671" s="57"/>
      <c r="F671" s="57"/>
      <c r="G671" s="57"/>
      <c r="H671" s="58"/>
      <c r="I671" s="58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0"/>
      <c r="U671" s="50"/>
      <c r="V671" s="50"/>
      <c r="W671" s="50"/>
      <c r="X671" s="50"/>
      <c r="Y671" s="50"/>
      <c r="Z671" s="50"/>
      <c r="AA671" s="59" t="b">
        <v>0</v>
      </c>
      <c r="AB671" s="50"/>
      <c r="AC671" s="50"/>
      <c r="AD671" s="50"/>
      <c r="AE671" s="58"/>
      <c r="AF671" s="58"/>
      <c r="AG671" s="50"/>
    </row>
    <row r="672">
      <c r="A672" s="57"/>
      <c r="B672" s="56"/>
      <c r="C672" s="56"/>
      <c r="D672" s="57"/>
      <c r="E672" s="57"/>
      <c r="F672" s="57"/>
      <c r="G672" s="57"/>
      <c r="H672" s="58"/>
      <c r="I672" s="58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0"/>
      <c r="U672" s="50"/>
      <c r="V672" s="50"/>
      <c r="W672" s="50"/>
      <c r="X672" s="50"/>
      <c r="Y672" s="50"/>
      <c r="Z672" s="50"/>
      <c r="AA672" s="59" t="b">
        <v>0</v>
      </c>
      <c r="AB672" s="50"/>
      <c r="AC672" s="50"/>
      <c r="AD672" s="50"/>
      <c r="AE672" s="58"/>
      <c r="AF672" s="58"/>
      <c r="AG672" s="50"/>
    </row>
    <row r="673">
      <c r="A673" s="57"/>
      <c r="B673" s="56"/>
      <c r="C673" s="56"/>
      <c r="D673" s="57"/>
      <c r="E673" s="57"/>
      <c r="F673" s="57"/>
      <c r="G673" s="57"/>
      <c r="H673" s="58"/>
      <c r="I673" s="58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0"/>
      <c r="U673" s="50"/>
      <c r="V673" s="50"/>
      <c r="W673" s="50"/>
      <c r="X673" s="50"/>
      <c r="Y673" s="50"/>
      <c r="Z673" s="50"/>
      <c r="AA673" s="59" t="b">
        <v>0</v>
      </c>
      <c r="AB673" s="50"/>
      <c r="AC673" s="50"/>
      <c r="AD673" s="50"/>
      <c r="AE673" s="58"/>
      <c r="AF673" s="58"/>
      <c r="AG673" s="50"/>
    </row>
    <row r="674">
      <c r="A674" s="57"/>
      <c r="B674" s="56"/>
      <c r="C674" s="56"/>
      <c r="D674" s="57"/>
      <c r="E674" s="57"/>
      <c r="F674" s="57"/>
      <c r="G674" s="57"/>
      <c r="H674" s="58"/>
      <c r="I674" s="58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0"/>
      <c r="U674" s="50"/>
      <c r="V674" s="50"/>
      <c r="W674" s="50"/>
      <c r="X674" s="50"/>
      <c r="Y674" s="50"/>
      <c r="Z674" s="50"/>
      <c r="AA674" s="59" t="b">
        <v>0</v>
      </c>
      <c r="AB674" s="50"/>
      <c r="AC674" s="50"/>
      <c r="AD674" s="50"/>
      <c r="AE674" s="58"/>
      <c r="AF674" s="58"/>
      <c r="AG674" s="50"/>
    </row>
    <row r="675">
      <c r="A675" s="57"/>
      <c r="B675" s="56"/>
      <c r="C675" s="56"/>
      <c r="D675" s="57"/>
      <c r="E675" s="57"/>
      <c r="F675" s="57"/>
      <c r="G675" s="57"/>
      <c r="H675" s="58"/>
      <c r="I675" s="58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0"/>
      <c r="U675" s="50"/>
      <c r="V675" s="50"/>
      <c r="W675" s="50"/>
      <c r="X675" s="50"/>
      <c r="Y675" s="50"/>
      <c r="Z675" s="50"/>
      <c r="AA675" s="59" t="b">
        <v>0</v>
      </c>
      <c r="AB675" s="50"/>
      <c r="AC675" s="50"/>
      <c r="AD675" s="50"/>
      <c r="AE675" s="58"/>
      <c r="AF675" s="58"/>
      <c r="AG675" s="50"/>
    </row>
    <row r="676">
      <c r="A676" s="57"/>
      <c r="B676" s="56"/>
      <c r="C676" s="56"/>
      <c r="D676" s="57"/>
      <c r="E676" s="57"/>
      <c r="F676" s="57"/>
      <c r="G676" s="57"/>
      <c r="H676" s="58"/>
      <c r="I676" s="58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0"/>
      <c r="U676" s="50"/>
      <c r="V676" s="50"/>
      <c r="W676" s="50"/>
      <c r="X676" s="50"/>
      <c r="Y676" s="50"/>
      <c r="Z676" s="50"/>
      <c r="AA676" s="59" t="b">
        <v>0</v>
      </c>
      <c r="AB676" s="50"/>
      <c r="AC676" s="50"/>
      <c r="AD676" s="50"/>
      <c r="AE676" s="58"/>
      <c r="AF676" s="58"/>
      <c r="AG676" s="50"/>
    </row>
    <row r="677">
      <c r="A677" s="57"/>
      <c r="B677" s="56"/>
      <c r="C677" s="56"/>
      <c r="D677" s="57"/>
      <c r="E677" s="57"/>
      <c r="F677" s="57"/>
      <c r="G677" s="57"/>
      <c r="H677" s="58"/>
      <c r="I677" s="58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0"/>
      <c r="U677" s="50"/>
      <c r="V677" s="50"/>
      <c r="W677" s="50"/>
      <c r="X677" s="50"/>
      <c r="Y677" s="50"/>
      <c r="Z677" s="50"/>
      <c r="AA677" s="59" t="b">
        <v>0</v>
      </c>
      <c r="AB677" s="50"/>
      <c r="AC677" s="50"/>
      <c r="AD677" s="50"/>
      <c r="AE677" s="58"/>
      <c r="AF677" s="58"/>
      <c r="AG677" s="50"/>
    </row>
    <row r="678">
      <c r="A678" s="57"/>
      <c r="B678" s="56"/>
      <c r="C678" s="56"/>
      <c r="D678" s="57"/>
      <c r="E678" s="57"/>
      <c r="F678" s="57"/>
      <c r="G678" s="57"/>
      <c r="H678" s="58"/>
      <c r="I678" s="58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0"/>
      <c r="U678" s="50"/>
      <c r="V678" s="50"/>
      <c r="W678" s="50"/>
      <c r="X678" s="50"/>
      <c r="Y678" s="50"/>
      <c r="Z678" s="50"/>
      <c r="AA678" s="59" t="b">
        <v>0</v>
      </c>
      <c r="AB678" s="50"/>
      <c r="AC678" s="50"/>
      <c r="AD678" s="50"/>
      <c r="AE678" s="58"/>
      <c r="AF678" s="58"/>
      <c r="AG678" s="50"/>
    </row>
    <row r="679">
      <c r="A679" s="57"/>
      <c r="B679" s="56"/>
      <c r="C679" s="56"/>
      <c r="D679" s="57"/>
      <c r="E679" s="57"/>
      <c r="F679" s="57"/>
      <c r="G679" s="57"/>
      <c r="H679" s="58"/>
      <c r="I679" s="58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0"/>
      <c r="U679" s="50"/>
      <c r="V679" s="50"/>
      <c r="W679" s="50"/>
      <c r="X679" s="50"/>
      <c r="Y679" s="50"/>
      <c r="Z679" s="50"/>
      <c r="AA679" s="59" t="b">
        <v>0</v>
      </c>
      <c r="AB679" s="50"/>
      <c r="AC679" s="50"/>
      <c r="AD679" s="50"/>
      <c r="AE679" s="58"/>
      <c r="AF679" s="58"/>
      <c r="AG679" s="50"/>
    </row>
    <row r="680">
      <c r="A680" s="57"/>
      <c r="B680" s="56"/>
      <c r="C680" s="56"/>
      <c r="D680" s="57"/>
      <c r="E680" s="57"/>
      <c r="F680" s="57"/>
      <c r="G680" s="57"/>
      <c r="H680" s="58"/>
      <c r="I680" s="58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0"/>
      <c r="U680" s="50"/>
      <c r="V680" s="50"/>
      <c r="W680" s="50"/>
      <c r="X680" s="50"/>
      <c r="Y680" s="50"/>
      <c r="Z680" s="50"/>
      <c r="AA680" s="59" t="b">
        <v>0</v>
      </c>
      <c r="AB680" s="50"/>
      <c r="AC680" s="50"/>
      <c r="AD680" s="50"/>
      <c r="AE680" s="58"/>
      <c r="AF680" s="58"/>
      <c r="AG680" s="50"/>
    </row>
    <row r="681">
      <c r="A681" s="57"/>
      <c r="B681" s="56"/>
      <c r="C681" s="56"/>
      <c r="D681" s="57"/>
      <c r="E681" s="57"/>
      <c r="F681" s="57"/>
      <c r="G681" s="57"/>
      <c r="H681" s="58"/>
      <c r="I681" s="58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0"/>
      <c r="U681" s="50"/>
      <c r="V681" s="50"/>
      <c r="W681" s="50"/>
      <c r="X681" s="50"/>
      <c r="Y681" s="50"/>
      <c r="Z681" s="50"/>
      <c r="AA681" s="59" t="b">
        <v>0</v>
      </c>
      <c r="AB681" s="50"/>
      <c r="AC681" s="50"/>
      <c r="AD681" s="50"/>
      <c r="AE681" s="58"/>
      <c r="AF681" s="58"/>
      <c r="AG681" s="50"/>
    </row>
    <row r="682">
      <c r="A682" s="57"/>
      <c r="B682" s="56"/>
      <c r="C682" s="56"/>
      <c r="D682" s="57"/>
      <c r="E682" s="57"/>
      <c r="F682" s="57"/>
      <c r="G682" s="57"/>
      <c r="H682" s="58"/>
      <c r="I682" s="58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0"/>
      <c r="U682" s="50"/>
      <c r="V682" s="50"/>
      <c r="W682" s="50"/>
      <c r="X682" s="50"/>
      <c r="Y682" s="50"/>
      <c r="Z682" s="50"/>
      <c r="AA682" s="59" t="b">
        <v>0</v>
      </c>
      <c r="AB682" s="50"/>
      <c r="AC682" s="50"/>
      <c r="AD682" s="50"/>
      <c r="AE682" s="58"/>
      <c r="AF682" s="58"/>
      <c r="AG682" s="50"/>
    </row>
    <row r="683">
      <c r="A683" s="57"/>
      <c r="B683" s="56"/>
      <c r="C683" s="56"/>
      <c r="D683" s="57"/>
      <c r="E683" s="57"/>
      <c r="F683" s="57"/>
      <c r="G683" s="57"/>
      <c r="H683" s="58"/>
      <c r="I683" s="58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0"/>
      <c r="U683" s="50"/>
      <c r="V683" s="50"/>
      <c r="W683" s="50"/>
      <c r="X683" s="50"/>
      <c r="Y683" s="50"/>
      <c r="Z683" s="50"/>
      <c r="AA683" s="59" t="b">
        <v>0</v>
      </c>
      <c r="AB683" s="50"/>
      <c r="AC683" s="50"/>
      <c r="AD683" s="50"/>
      <c r="AE683" s="58"/>
      <c r="AF683" s="58"/>
      <c r="AG683" s="50"/>
    </row>
    <row r="684">
      <c r="A684" s="57"/>
      <c r="B684" s="56"/>
      <c r="C684" s="56"/>
      <c r="D684" s="57"/>
      <c r="E684" s="57"/>
      <c r="F684" s="57"/>
      <c r="G684" s="57"/>
      <c r="H684" s="58"/>
      <c r="I684" s="58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0"/>
      <c r="U684" s="50"/>
      <c r="V684" s="50"/>
      <c r="W684" s="50"/>
      <c r="X684" s="50"/>
      <c r="Y684" s="50"/>
      <c r="Z684" s="50"/>
      <c r="AA684" s="59" t="b">
        <v>0</v>
      </c>
      <c r="AB684" s="50"/>
      <c r="AC684" s="50"/>
      <c r="AD684" s="50"/>
      <c r="AE684" s="58"/>
      <c r="AF684" s="58"/>
      <c r="AG684" s="50"/>
    </row>
    <row r="685">
      <c r="A685" s="57"/>
      <c r="B685" s="56"/>
      <c r="C685" s="56"/>
      <c r="D685" s="57"/>
      <c r="E685" s="57"/>
      <c r="F685" s="57"/>
      <c r="G685" s="57"/>
      <c r="H685" s="58"/>
      <c r="I685" s="58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0"/>
      <c r="U685" s="50"/>
      <c r="V685" s="50"/>
      <c r="W685" s="50"/>
      <c r="X685" s="50"/>
      <c r="Y685" s="50"/>
      <c r="Z685" s="50"/>
      <c r="AA685" s="59" t="b">
        <v>0</v>
      </c>
      <c r="AB685" s="50"/>
      <c r="AC685" s="50"/>
      <c r="AD685" s="50"/>
      <c r="AE685" s="58"/>
      <c r="AF685" s="58"/>
      <c r="AG685" s="50"/>
    </row>
    <row r="686">
      <c r="A686" s="57"/>
      <c r="B686" s="56"/>
      <c r="C686" s="56"/>
      <c r="D686" s="57"/>
      <c r="E686" s="57"/>
      <c r="F686" s="57"/>
      <c r="G686" s="57"/>
      <c r="H686" s="58"/>
      <c r="I686" s="58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0"/>
      <c r="U686" s="50"/>
      <c r="V686" s="50"/>
      <c r="W686" s="50"/>
      <c r="X686" s="50"/>
      <c r="Y686" s="50"/>
      <c r="Z686" s="50"/>
      <c r="AA686" s="59" t="b">
        <v>0</v>
      </c>
      <c r="AB686" s="50"/>
      <c r="AC686" s="50"/>
      <c r="AD686" s="50"/>
      <c r="AE686" s="58"/>
      <c r="AF686" s="58"/>
      <c r="AG686" s="50"/>
    </row>
    <row r="687">
      <c r="A687" s="57"/>
      <c r="B687" s="56"/>
      <c r="C687" s="56"/>
      <c r="D687" s="57"/>
      <c r="E687" s="57"/>
      <c r="F687" s="57"/>
      <c r="G687" s="57"/>
      <c r="H687" s="58"/>
      <c r="I687" s="58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0"/>
      <c r="U687" s="50"/>
      <c r="V687" s="50"/>
      <c r="W687" s="50"/>
      <c r="X687" s="50"/>
      <c r="Y687" s="50"/>
      <c r="Z687" s="50"/>
      <c r="AA687" s="59" t="b">
        <v>0</v>
      </c>
      <c r="AB687" s="50"/>
      <c r="AC687" s="50"/>
      <c r="AD687" s="50"/>
      <c r="AE687" s="58"/>
      <c r="AF687" s="58"/>
      <c r="AG687" s="50"/>
    </row>
    <row r="688">
      <c r="A688" s="57"/>
      <c r="B688" s="56"/>
      <c r="C688" s="56"/>
      <c r="D688" s="57"/>
      <c r="E688" s="57"/>
      <c r="F688" s="57"/>
      <c r="G688" s="57"/>
      <c r="H688" s="58"/>
      <c r="I688" s="58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0"/>
      <c r="U688" s="50"/>
      <c r="V688" s="50"/>
      <c r="W688" s="50"/>
      <c r="X688" s="50"/>
      <c r="Y688" s="50"/>
      <c r="Z688" s="50"/>
      <c r="AA688" s="59" t="b">
        <v>0</v>
      </c>
      <c r="AB688" s="50"/>
      <c r="AC688" s="50"/>
      <c r="AD688" s="50"/>
      <c r="AE688" s="58"/>
      <c r="AF688" s="58"/>
      <c r="AG688" s="50"/>
    </row>
    <row r="689">
      <c r="A689" s="57"/>
      <c r="B689" s="56"/>
      <c r="C689" s="56"/>
      <c r="D689" s="57"/>
      <c r="E689" s="57"/>
      <c r="F689" s="57"/>
      <c r="G689" s="57"/>
      <c r="H689" s="58"/>
      <c r="I689" s="58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0"/>
      <c r="U689" s="50"/>
      <c r="V689" s="50"/>
      <c r="W689" s="50"/>
      <c r="X689" s="50"/>
      <c r="Y689" s="50"/>
      <c r="Z689" s="50"/>
      <c r="AA689" s="59" t="b">
        <v>0</v>
      </c>
      <c r="AB689" s="50"/>
      <c r="AC689" s="50"/>
      <c r="AD689" s="50"/>
      <c r="AE689" s="58"/>
      <c r="AF689" s="58"/>
      <c r="AG689" s="50"/>
    </row>
    <row r="690">
      <c r="A690" s="57"/>
      <c r="B690" s="56"/>
      <c r="C690" s="56"/>
      <c r="D690" s="57"/>
      <c r="E690" s="57"/>
      <c r="F690" s="57"/>
      <c r="G690" s="57"/>
      <c r="H690" s="58"/>
      <c r="I690" s="58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0"/>
      <c r="U690" s="50"/>
      <c r="V690" s="50"/>
      <c r="W690" s="50"/>
      <c r="X690" s="50"/>
      <c r="Y690" s="50"/>
      <c r="Z690" s="50"/>
      <c r="AA690" s="59" t="b">
        <v>0</v>
      </c>
      <c r="AB690" s="50"/>
      <c r="AC690" s="50"/>
      <c r="AD690" s="50"/>
      <c r="AE690" s="58"/>
      <c r="AF690" s="58"/>
      <c r="AG690" s="50"/>
    </row>
    <row r="691">
      <c r="A691" s="57"/>
      <c r="B691" s="56"/>
      <c r="C691" s="56"/>
      <c r="D691" s="57"/>
      <c r="E691" s="57"/>
      <c r="F691" s="57"/>
      <c r="G691" s="57"/>
      <c r="H691" s="58"/>
      <c r="I691" s="58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0"/>
      <c r="U691" s="50"/>
      <c r="V691" s="50"/>
      <c r="W691" s="50"/>
      <c r="X691" s="50"/>
      <c r="Y691" s="50"/>
      <c r="Z691" s="50"/>
      <c r="AA691" s="59" t="b">
        <v>0</v>
      </c>
      <c r="AB691" s="50"/>
      <c r="AC691" s="50"/>
      <c r="AD691" s="50"/>
      <c r="AE691" s="58"/>
      <c r="AF691" s="58"/>
      <c r="AG691" s="50"/>
    </row>
    <row r="692">
      <c r="A692" s="57"/>
      <c r="B692" s="56"/>
      <c r="C692" s="56"/>
      <c r="D692" s="57"/>
      <c r="E692" s="57"/>
      <c r="F692" s="57"/>
      <c r="G692" s="57"/>
      <c r="H692" s="58"/>
      <c r="I692" s="58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0"/>
      <c r="U692" s="50"/>
      <c r="V692" s="50"/>
      <c r="W692" s="50"/>
      <c r="X692" s="50"/>
      <c r="Y692" s="50"/>
      <c r="Z692" s="50"/>
      <c r="AA692" s="59" t="b">
        <v>0</v>
      </c>
      <c r="AB692" s="50"/>
      <c r="AC692" s="50"/>
      <c r="AD692" s="50"/>
      <c r="AE692" s="58"/>
      <c r="AF692" s="58"/>
      <c r="AG692" s="50"/>
    </row>
    <row r="693">
      <c r="A693" s="57"/>
      <c r="B693" s="56"/>
      <c r="C693" s="56"/>
      <c r="D693" s="57"/>
      <c r="E693" s="57"/>
      <c r="F693" s="57"/>
      <c r="G693" s="57"/>
      <c r="H693" s="58"/>
      <c r="I693" s="58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0"/>
      <c r="U693" s="50"/>
      <c r="V693" s="50"/>
      <c r="W693" s="50"/>
      <c r="X693" s="50"/>
      <c r="Y693" s="50"/>
      <c r="Z693" s="50"/>
      <c r="AA693" s="59" t="b">
        <v>0</v>
      </c>
      <c r="AB693" s="50"/>
      <c r="AC693" s="50"/>
      <c r="AD693" s="50"/>
      <c r="AE693" s="58"/>
      <c r="AF693" s="58"/>
      <c r="AG693" s="50"/>
    </row>
    <row r="694">
      <c r="A694" s="57"/>
      <c r="B694" s="56"/>
      <c r="C694" s="56"/>
      <c r="D694" s="57"/>
      <c r="E694" s="57"/>
      <c r="F694" s="57"/>
      <c r="G694" s="57"/>
      <c r="H694" s="58"/>
      <c r="I694" s="58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0"/>
      <c r="U694" s="50"/>
      <c r="V694" s="50"/>
      <c r="W694" s="50"/>
      <c r="X694" s="50"/>
      <c r="Y694" s="50"/>
      <c r="Z694" s="50"/>
      <c r="AA694" s="59" t="b">
        <v>0</v>
      </c>
      <c r="AB694" s="50"/>
      <c r="AC694" s="50"/>
      <c r="AD694" s="50"/>
      <c r="AE694" s="58"/>
      <c r="AF694" s="58"/>
      <c r="AG694" s="50"/>
    </row>
    <row r="695">
      <c r="A695" s="57"/>
      <c r="B695" s="56"/>
      <c r="C695" s="56"/>
      <c r="D695" s="57"/>
      <c r="E695" s="57"/>
      <c r="F695" s="57"/>
      <c r="G695" s="57"/>
      <c r="H695" s="58"/>
      <c r="I695" s="58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0"/>
      <c r="U695" s="50"/>
      <c r="V695" s="50"/>
      <c r="W695" s="50"/>
      <c r="X695" s="50"/>
      <c r="Y695" s="50"/>
      <c r="Z695" s="50"/>
      <c r="AA695" s="59" t="b">
        <v>0</v>
      </c>
      <c r="AB695" s="50"/>
      <c r="AC695" s="50"/>
      <c r="AD695" s="50"/>
      <c r="AE695" s="58"/>
      <c r="AF695" s="58"/>
      <c r="AG695" s="50"/>
    </row>
    <row r="696">
      <c r="A696" s="57"/>
      <c r="B696" s="56"/>
      <c r="C696" s="56"/>
      <c r="D696" s="57"/>
      <c r="E696" s="57"/>
      <c r="F696" s="57"/>
      <c r="G696" s="57"/>
      <c r="H696" s="58"/>
      <c r="I696" s="58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0"/>
      <c r="U696" s="50"/>
      <c r="V696" s="50"/>
      <c r="W696" s="50"/>
      <c r="X696" s="50"/>
      <c r="Y696" s="50"/>
      <c r="Z696" s="50"/>
      <c r="AA696" s="59" t="b">
        <v>0</v>
      </c>
      <c r="AB696" s="50"/>
      <c r="AC696" s="50"/>
      <c r="AD696" s="50"/>
      <c r="AE696" s="58"/>
      <c r="AF696" s="58"/>
      <c r="AG696" s="50"/>
    </row>
    <row r="697">
      <c r="A697" s="57"/>
      <c r="B697" s="56"/>
      <c r="C697" s="56"/>
      <c r="D697" s="57"/>
      <c r="E697" s="57"/>
      <c r="F697" s="57"/>
      <c r="G697" s="57"/>
      <c r="H697" s="58"/>
      <c r="I697" s="58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0"/>
      <c r="U697" s="50"/>
      <c r="V697" s="50"/>
      <c r="W697" s="50"/>
      <c r="X697" s="50"/>
      <c r="Y697" s="50"/>
      <c r="Z697" s="50"/>
      <c r="AA697" s="59" t="b">
        <v>0</v>
      </c>
      <c r="AB697" s="50"/>
      <c r="AC697" s="50"/>
      <c r="AD697" s="50"/>
      <c r="AE697" s="58"/>
      <c r="AF697" s="58"/>
      <c r="AG697" s="50"/>
    </row>
    <row r="698">
      <c r="A698" s="57"/>
      <c r="B698" s="56"/>
      <c r="C698" s="56"/>
      <c r="D698" s="57"/>
      <c r="E698" s="57"/>
      <c r="F698" s="57"/>
      <c r="G698" s="57"/>
      <c r="H698" s="58"/>
      <c r="I698" s="58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0"/>
      <c r="U698" s="50"/>
      <c r="V698" s="50"/>
      <c r="W698" s="50"/>
      <c r="X698" s="50"/>
      <c r="Y698" s="50"/>
      <c r="Z698" s="50"/>
      <c r="AA698" s="59" t="b">
        <v>0</v>
      </c>
      <c r="AB698" s="50"/>
      <c r="AC698" s="50"/>
      <c r="AD698" s="50"/>
      <c r="AE698" s="58"/>
      <c r="AF698" s="58"/>
      <c r="AG698" s="50"/>
    </row>
    <row r="699">
      <c r="A699" s="57"/>
      <c r="B699" s="56"/>
      <c r="C699" s="56"/>
      <c r="D699" s="57"/>
      <c r="E699" s="57"/>
      <c r="F699" s="57"/>
      <c r="G699" s="57"/>
      <c r="H699" s="58"/>
      <c r="I699" s="58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0"/>
      <c r="U699" s="50"/>
      <c r="V699" s="50"/>
      <c r="W699" s="50"/>
      <c r="X699" s="50"/>
      <c r="Y699" s="50"/>
      <c r="Z699" s="50"/>
      <c r="AA699" s="59" t="b">
        <v>0</v>
      </c>
      <c r="AB699" s="50"/>
      <c r="AC699" s="50"/>
      <c r="AD699" s="50"/>
      <c r="AE699" s="58"/>
      <c r="AF699" s="58"/>
      <c r="AG699" s="50"/>
    </row>
    <row r="700">
      <c r="A700" s="57"/>
      <c r="B700" s="56"/>
      <c r="C700" s="56"/>
      <c r="D700" s="57"/>
      <c r="E700" s="57"/>
      <c r="F700" s="57"/>
      <c r="G700" s="57"/>
      <c r="H700" s="58"/>
      <c r="I700" s="58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0"/>
      <c r="U700" s="50"/>
      <c r="V700" s="50"/>
      <c r="W700" s="50"/>
      <c r="X700" s="50"/>
      <c r="Y700" s="50"/>
      <c r="Z700" s="50"/>
      <c r="AA700" s="59" t="b">
        <v>0</v>
      </c>
      <c r="AB700" s="50"/>
      <c r="AC700" s="50"/>
      <c r="AD700" s="50"/>
      <c r="AE700" s="58"/>
      <c r="AF700" s="58"/>
      <c r="AG700" s="50"/>
    </row>
    <row r="701">
      <c r="A701" s="57"/>
      <c r="B701" s="56"/>
      <c r="C701" s="56"/>
      <c r="D701" s="57"/>
      <c r="E701" s="57"/>
      <c r="F701" s="57"/>
      <c r="G701" s="57"/>
      <c r="H701" s="58"/>
      <c r="I701" s="58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0"/>
      <c r="U701" s="50"/>
      <c r="V701" s="50"/>
      <c r="W701" s="50"/>
      <c r="X701" s="50"/>
      <c r="Y701" s="50"/>
      <c r="Z701" s="50"/>
      <c r="AA701" s="59" t="b">
        <v>0</v>
      </c>
      <c r="AB701" s="50"/>
      <c r="AC701" s="50"/>
      <c r="AD701" s="50"/>
      <c r="AE701" s="58"/>
      <c r="AF701" s="58"/>
      <c r="AG701" s="50"/>
    </row>
    <row r="702">
      <c r="A702" s="57"/>
      <c r="B702" s="56"/>
      <c r="C702" s="56"/>
      <c r="D702" s="57"/>
      <c r="E702" s="57"/>
      <c r="F702" s="57"/>
      <c r="G702" s="57"/>
      <c r="H702" s="58"/>
      <c r="I702" s="58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0"/>
      <c r="U702" s="50"/>
      <c r="V702" s="50"/>
      <c r="W702" s="50"/>
      <c r="X702" s="50"/>
      <c r="Y702" s="50"/>
      <c r="Z702" s="50"/>
      <c r="AA702" s="59" t="b">
        <v>0</v>
      </c>
      <c r="AB702" s="50"/>
      <c r="AC702" s="50"/>
      <c r="AD702" s="50"/>
      <c r="AE702" s="58"/>
      <c r="AF702" s="58"/>
      <c r="AG702" s="50"/>
    </row>
    <row r="703">
      <c r="A703" s="57"/>
      <c r="B703" s="56"/>
      <c r="C703" s="56"/>
      <c r="D703" s="57"/>
      <c r="E703" s="57"/>
      <c r="F703" s="57"/>
      <c r="G703" s="57"/>
      <c r="H703" s="58"/>
      <c r="I703" s="58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0"/>
      <c r="U703" s="50"/>
      <c r="V703" s="50"/>
      <c r="W703" s="50"/>
      <c r="X703" s="50"/>
      <c r="Y703" s="50"/>
      <c r="Z703" s="50"/>
      <c r="AA703" s="59" t="b">
        <v>0</v>
      </c>
      <c r="AB703" s="50"/>
      <c r="AC703" s="50"/>
      <c r="AD703" s="50"/>
      <c r="AE703" s="58"/>
      <c r="AF703" s="58"/>
      <c r="AG703" s="50"/>
    </row>
    <row r="704">
      <c r="A704" s="57"/>
      <c r="B704" s="56"/>
      <c r="C704" s="56"/>
      <c r="D704" s="57"/>
      <c r="E704" s="57"/>
      <c r="F704" s="57"/>
      <c r="G704" s="57"/>
      <c r="H704" s="58"/>
      <c r="I704" s="58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0"/>
      <c r="U704" s="50"/>
      <c r="V704" s="50"/>
      <c r="W704" s="50"/>
      <c r="X704" s="50"/>
      <c r="Y704" s="50"/>
      <c r="Z704" s="50"/>
      <c r="AA704" s="59" t="b">
        <v>0</v>
      </c>
      <c r="AB704" s="50"/>
      <c r="AC704" s="50"/>
      <c r="AD704" s="50"/>
      <c r="AE704" s="58"/>
      <c r="AF704" s="58"/>
      <c r="AG704" s="50"/>
    </row>
    <row r="705">
      <c r="A705" s="57"/>
      <c r="B705" s="56"/>
      <c r="C705" s="56"/>
      <c r="D705" s="57"/>
      <c r="E705" s="57"/>
      <c r="F705" s="57"/>
      <c r="G705" s="57"/>
      <c r="H705" s="58"/>
      <c r="I705" s="58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0"/>
      <c r="U705" s="50"/>
      <c r="V705" s="50"/>
      <c r="W705" s="50"/>
      <c r="X705" s="50"/>
      <c r="Y705" s="50"/>
      <c r="Z705" s="50"/>
      <c r="AA705" s="59" t="b">
        <v>0</v>
      </c>
      <c r="AB705" s="50"/>
      <c r="AC705" s="50"/>
      <c r="AD705" s="50"/>
      <c r="AE705" s="58"/>
      <c r="AF705" s="58"/>
      <c r="AG705" s="50"/>
    </row>
    <row r="706">
      <c r="A706" s="57"/>
      <c r="B706" s="56"/>
      <c r="C706" s="56"/>
      <c r="D706" s="57"/>
      <c r="E706" s="57"/>
      <c r="F706" s="57"/>
      <c r="G706" s="57"/>
      <c r="H706" s="58"/>
      <c r="I706" s="58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0"/>
      <c r="U706" s="50"/>
      <c r="V706" s="50"/>
      <c r="W706" s="50"/>
      <c r="X706" s="50"/>
      <c r="Y706" s="50"/>
      <c r="Z706" s="50"/>
      <c r="AA706" s="59" t="b">
        <v>0</v>
      </c>
      <c r="AB706" s="50"/>
      <c r="AC706" s="50"/>
      <c r="AD706" s="50"/>
      <c r="AE706" s="58"/>
      <c r="AF706" s="58"/>
      <c r="AG706" s="50"/>
    </row>
    <row r="707">
      <c r="A707" s="57"/>
      <c r="B707" s="56"/>
      <c r="C707" s="56"/>
      <c r="D707" s="57"/>
      <c r="E707" s="57"/>
      <c r="F707" s="57"/>
      <c r="G707" s="57"/>
      <c r="H707" s="58"/>
      <c r="I707" s="58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0"/>
      <c r="U707" s="50"/>
      <c r="V707" s="50"/>
      <c r="W707" s="50"/>
      <c r="X707" s="50"/>
      <c r="Y707" s="50"/>
      <c r="Z707" s="50"/>
      <c r="AA707" s="59" t="b">
        <v>0</v>
      </c>
      <c r="AB707" s="50"/>
      <c r="AC707" s="50"/>
      <c r="AD707" s="50"/>
      <c r="AE707" s="58"/>
      <c r="AF707" s="58"/>
      <c r="AG707" s="50"/>
    </row>
    <row r="708">
      <c r="A708" s="57"/>
      <c r="B708" s="56"/>
      <c r="C708" s="56"/>
      <c r="D708" s="57"/>
      <c r="E708" s="57"/>
      <c r="F708" s="57"/>
      <c r="G708" s="57"/>
      <c r="H708" s="58"/>
      <c r="I708" s="58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0"/>
      <c r="U708" s="50"/>
      <c r="V708" s="50"/>
      <c r="W708" s="50"/>
      <c r="X708" s="50"/>
      <c r="Y708" s="50"/>
      <c r="Z708" s="50"/>
      <c r="AA708" s="59" t="b">
        <v>0</v>
      </c>
      <c r="AB708" s="50"/>
      <c r="AC708" s="50"/>
      <c r="AD708" s="50"/>
      <c r="AE708" s="58"/>
      <c r="AF708" s="58"/>
      <c r="AG708" s="50"/>
    </row>
    <row r="709">
      <c r="A709" s="57"/>
      <c r="B709" s="56"/>
      <c r="C709" s="56"/>
      <c r="D709" s="57"/>
      <c r="E709" s="57"/>
      <c r="F709" s="57"/>
      <c r="G709" s="57"/>
      <c r="H709" s="58"/>
      <c r="I709" s="58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0"/>
      <c r="U709" s="50"/>
      <c r="V709" s="50"/>
      <c r="W709" s="50"/>
      <c r="X709" s="50"/>
      <c r="Y709" s="50"/>
      <c r="Z709" s="50"/>
      <c r="AA709" s="59" t="b">
        <v>0</v>
      </c>
      <c r="AB709" s="50"/>
      <c r="AC709" s="50"/>
      <c r="AD709" s="50"/>
      <c r="AE709" s="58"/>
      <c r="AF709" s="58"/>
      <c r="AG709" s="50"/>
    </row>
    <row r="710">
      <c r="A710" s="57"/>
      <c r="B710" s="56"/>
      <c r="C710" s="56"/>
      <c r="D710" s="57"/>
      <c r="E710" s="57"/>
      <c r="F710" s="57"/>
      <c r="G710" s="57"/>
      <c r="H710" s="58"/>
      <c r="I710" s="58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0"/>
      <c r="U710" s="50"/>
      <c r="V710" s="50"/>
      <c r="W710" s="50"/>
      <c r="X710" s="50"/>
      <c r="Y710" s="50"/>
      <c r="Z710" s="50"/>
      <c r="AA710" s="59" t="b">
        <v>0</v>
      </c>
      <c r="AB710" s="50"/>
      <c r="AC710" s="50"/>
      <c r="AD710" s="50"/>
      <c r="AE710" s="58"/>
      <c r="AF710" s="58"/>
      <c r="AG710" s="50"/>
    </row>
    <row r="711">
      <c r="A711" s="57"/>
      <c r="B711" s="56"/>
      <c r="C711" s="56"/>
      <c r="D711" s="57"/>
      <c r="E711" s="57"/>
      <c r="F711" s="57"/>
      <c r="G711" s="57"/>
      <c r="H711" s="58"/>
      <c r="I711" s="58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0"/>
      <c r="U711" s="50"/>
      <c r="V711" s="50"/>
      <c r="W711" s="50"/>
      <c r="X711" s="50"/>
      <c r="Y711" s="50"/>
      <c r="Z711" s="50"/>
      <c r="AA711" s="59" t="b">
        <v>0</v>
      </c>
      <c r="AB711" s="50"/>
      <c r="AC711" s="50"/>
      <c r="AD711" s="50"/>
      <c r="AE711" s="58"/>
      <c r="AF711" s="58"/>
      <c r="AG711" s="50"/>
    </row>
    <row r="712">
      <c r="A712" s="57"/>
      <c r="B712" s="56"/>
      <c r="C712" s="56"/>
      <c r="D712" s="57"/>
      <c r="E712" s="57"/>
      <c r="F712" s="57"/>
      <c r="G712" s="57"/>
      <c r="H712" s="58"/>
      <c r="I712" s="58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0"/>
      <c r="U712" s="50"/>
      <c r="V712" s="50"/>
      <c r="W712" s="50"/>
      <c r="X712" s="50"/>
      <c r="Y712" s="50"/>
      <c r="Z712" s="50"/>
      <c r="AA712" s="59" t="b">
        <v>0</v>
      </c>
      <c r="AB712" s="50"/>
      <c r="AC712" s="50"/>
      <c r="AD712" s="50"/>
      <c r="AE712" s="58"/>
      <c r="AF712" s="58"/>
      <c r="AG712" s="50"/>
    </row>
    <row r="713">
      <c r="A713" s="57"/>
      <c r="B713" s="56"/>
      <c r="C713" s="56"/>
      <c r="D713" s="57"/>
      <c r="E713" s="57"/>
      <c r="F713" s="57"/>
      <c r="G713" s="57"/>
      <c r="H713" s="58"/>
      <c r="I713" s="58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0"/>
      <c r="U713" s="50"/>
      <c r="V713" s="50"/>
      <c r="W713" s="50"/>
      <c r="X713" s="50"/>
      <c r="Y713" s="50"/>
      <c r="Z713" s="50"/>
      <c r="AA713" s="59" t="b">
        <v>0</v>
      </c>
      <c r="AB713" s="50"/>
      <c r="AC713" s="50"/>
      <c r="AD713" s="50"/>
      <c r="AE713" s="58"/>
      <c r="AF713" s="58"/>
      <c r="AG713" s="50"/>
    </row>
    <row r="714">
      <c r="A714" s="57"/>
      <c r="B714" s="56"/>
      <c r="C714" s="56"/>
      <c r="D714" s="57"/>
      <c r="E714" s="57"/>
      <c r="F714" s="57"/>
      <c r="G714" s="57"/>
      <c r="H714" s="58"/>
      <c r="I714" s="58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0"/>
      <c r="U714" s="50"/>
      <c r="V714" s="50"/>
      <c r="W714" s="50"/>
      <c r="X714" s="50"/>
      <c r="Y714" s="50"/>
      <c r="Z714" s="50"/>
      <c r="AA714" s="59" t="b">
        <v>0</v>
      </c>
      <c r="AB714" s="50"/>
      <c r="AC714" s="50"/>
      <c r="AD714" s="50"/>
      <c r="AE714" s="58"/>
      <c r="AF714" s="58"/>
      <c r="AG714" s="50"/>
    </row>
    <row r="715">
      <c r="A715" s="57"/>
      <c r="B715" s="56"/>
      <c r="C715" s="56"/>
      <c r="D715" s="57"/>
      <c r="E715" s="57"/>
      <c r="F715" s="57"/>
      <c r="G715" s="57"/>
      <c r="H715" s="58"/>
      <c r="I715" s="58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0"/>
      <c r="U715" s="50"/>
      <c r="V715" s="50"/>
      <c r="W715" s="50"/>
      <c r="X715" s="50"/>
      <c r="Y715" s="50"/>
      <c r="Z715" s="50"/>
      <c r="AA715" s="59" t="b">
        <v>0</v>
      </c>
      <c r="AB715" s="50"/>
      <c r="AC715" s="50"/>
      <c r="AD715" s="50"/>
      <c r="AE715" s="58"/>
      <c r="AF715" s="58"/>
      <c r="AG715" s="50"/>
    </row>
    <row r="716">
      <c r="A716" s="57"/>
      <c r="B716" s="56"/>
      <c r="C716" s="56"/>
      <c r="D716" s="57"/>
      <c r="E716" s="57"/>
      <c r="F716" s="57"/>
      <c r="G716" s="57"/>
      <c r="H716" s="58"/>
      <c r="I716" s="58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0"/>
      <c r="U716" s="50"/>
      <c r="V716" s="50"/>
      <c r="W716" s="50"/>
      <c r="X716" s="50"/>
      <c r="Y716" s="50"/>
      <c r="Z716" s="50"/>
      <c r="AA716" s="59" t="b">
        <v>0</v>
      </c>
      <c r="AB716" s="50"/>
      <c r="AC716" s="50"/>
      <c r="AD716" s="50"/>
      <c r="AE716" s="58"/>
      <c r="AF716" s="58"/>
      <c r="AG716" s="50"/>
    </row>
    <row r="717">
      <c r="A717" s="57"/>
      <c r="B717" s="56"/>
      <c r="C717" s="56"/>
      <c r="D717" s="57"/>
      <c r="E717" s="57"/>
      <c r="F717" s="57"/>
      <c r="G717" s="57"/>
      <c r="H717" s="58"/>
      <c r="I717" s="58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0"/>
      <c r="U717" s="50"/>
      <c r="V717" s="50"/>
      <c r="W717" s="50"/>
      <c r="X717" s="50"/>
      <c r="Y717" s="50"/>
      <c r="Z717" s="50"/>
      <c r="AA717" s="59" t="b">
        <v>0</v>
      </c>
      <c r="AB717" s="50"/>
      <c r="AC717" s="50"/>
      <c r="AD717" s="50"/>
      <c r="AE717" s="58"/>
      <c r="AF717" s="58"/>
      <c r="AG717" s="50"/>
    </row>
    <row r="718">
      <c r="A718" s="57"/>
      <c r="B718" s="56"/>
      <c r="C718" s="56"/>
      <c r="D718" s="57"/>
      <c r="E718" s="57"/>
      <c r="F718" s="57"/>
      <c r="G718" s="57"/>
      <c r="H718" s="58"/>
      <c r="I718" s="58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0"/>
      <c r="U718" s="50"/>
      <c r="V718" s="50"/>
      <c r="W718" s="50"/>
      <c r="X718" s="50"/>
      <c r="Y718" s="50"/>
      <c r="Z718" s="50"/>
      <c r="AA718" s="59" t="b">
        <v>0</v>
      </c>
      <c r="AB718" s="50"/>
      <c r="AC718" s="50"/>
      <c r="AD718" s="50"/>
      <c r="AE718" s="58"/>
      <c r="AF718" s="58"/>
      <c r="AG718" s="50"/>
    </row>
    <row r="719">
      <c r="A719" s="57"/>
      <c r="B719" s="56"/>
      <c r="C719" s="56"/>
      <c r="D719" s="57"/>
      <c r="E719" s="57"/>
      <c r="F719" s="57"/>
      <c r="G719" s="57"/>
      <c r="H719" s="58"/>
      <c r="I719" s="58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0"/>
      <c r="U719" s="50"/>
      <c r="V719" s="50"/>
      <c r="W719" s="50"/>
      <c r="X719" s="50"/>
      <c r="Y719" s="50"/>
      <c r="Z719" s="50"/>
      <c r="AA719" s="59" t="b">
        <v>0</v>
      </c>
      <c r="AB719" s="50"/>
      <c r="AC719" s="50"/>
      <c r="AD719" s="50"/>
      <c r="AE719" s="58"/>
      <c r="AF719" s="58"/>
      <c r="AG719" s="50"/>
    </row>
    <row r="720">
      <c r="A720" s="57"/>
      <c r="B720" s="56"/>
      <c r="C720" s="56"/>
      <c r="D720" s="57"/>
      <c r="E720" s="57"/>
      <c r="F720" s="57"/>
      <c r="G720" s="57"/>
      <c r="H720" s="58"/>
      <c r="I720" s="58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0"/>
      <c r="U720" s="50"/>
      <c r="V720" s="50"/>
      <c r="W720" s="50"/>
      <c r="X720" s="50"/>
      <c r="Y720" s="50"/>
      <c r="Z720" s="50"/>
      <c r="AA720" s="59" t="b">
        <v>0</v>
      </c>
      <c r="AB720" s="50"/>
      <c r="AC720" s="50"/>
      <c r="AD720" s="50"/>
      <c r="AE720" s="58"/>
      <c r="AF720" s="58"/>
      <c r="AG720" s="50"/>
    </row>
    <row r="721">
      <c r="A721" s="57"/>
      <c r="B721" s="56"/>
      <c r="C721" s="56"/>
      <c r="D721" s="57"/>
      <c r="E721" s="57"/>
      <c r="F721" s="57"/>
      <c r="G721" s="57"/>
      <c r="H721" s="58"/>
      <c r="I721" s="58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0"/>
      <c r="U721" s="50"/>
      <c r="V721" s="50"/>
      <c r="W721" s="50"/>
      <c r="X721" s="50"/>
      <c r="Y721" s="50"/>
      <c r="Z721" s="50"/>
      <c r="AA721" s="59" t="b">
        <v>0</v>
      </c>
      <c r="AB721" s="50"/>
      <c r="AC721" s="50"/>
      <c r="AD721" s="50"/>
      <c r="AE721" s="58"/>
      <c r="AF721" s="58"/>
      <c r="AG721" s="50"/>
    </row>
    <row r="722">
      <c r="A722" s="57"/>
      <c r="B722" s="56"/>
      <c r="C722" s="56"/>
      <c r="D722" s="57"/>
      <c r="E722" s="57"/>
      <c r="F722" s="57"/>
      <c r="G722" s="57"/>
      <c r="H722" s="58"/>
      <c r="I722" s="58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0"/>
      <c r="U722" s="50"/>
      <c r="V722" s="50"/>
      <c r="W722" s="50"/>
      <c r="X722" s="50"/>
      <c r="Y722" s="50"/>
      <c r="Z722" s="50"/>
      <c r="AA722" s="59" t="b">
        <v>0</v>
      </c>
      <c r="AB722" s="50"/>
      <c r="AC722" s="50"/>
      <c r="AD722" s="50"/>
      <c r="AE722" s="58"/>
      <c r="AF722" s="58"/>
      <c r="AG722" s="50"/>
    </row>
    <row r="723">
      <c r="A723" s="57"/>
      <c r="B723" s="56"/>
      <c r="C723" s="56"/>
      <c r="D723" s="57"/>
      <c r="E723" s="57"/>
      <c r="F723" s="57"/>
      <c r="G723" s="57"/>
      <c r="H723" s="58"/>
      <c r="I723" s="58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0"/>
      <c r="U723" s="50"/>
      <c r="V723" s="50"/>
      <c r="W723" s="50"/>
      <c r="X723" s="50"/>
      <c r="Y723" s="50"/>
      <c r="Z723" s="50"/>
      <c r="AA723" s="59" t="b">
        <v>0</v>
      </c>
      <c r="AB723" s="50"/>
      <c r="AC723" s="50"/>
      <c r="AD723" s="50"/>
      <c r="AE723" s="58"/>
      <c r="AF723" s="58"/>
      <c r="AG723" s="50"/>
    </row>
    <row r="724">
      <c r="A724" s="57"/>
      <c r="B724" s="56"/>
      <c r="C724" s="56"/>
      <c r="D724" s="57"/>
      <c r="E724" s="57"/>
      <c r="F724" s="57"/>
      <c r="G724" s="57"/>
      <c r="H724" s="58"/>
      <c r="I724" s="58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0"/>
      <c r="U724" s="50"/>
      <c r="V724" s="50"/>
      <c r="W724" s="50"/>
      <c r="X724" s="50"/>
      <c r="Y724" s="50"/>
      <c r="Z724" s="50"/>
      <c r="AA724" s="59" t="b">
        <v>0</v>
      </c>
      <c r="AB724" s="50"/>
      <c r="AC724" s="50"/>
      <c r="AD724" s="50"/>
      <c r="AE724" s="58"/>
      <c r="AF724" s="58"/>
      <c r="AG724" s="50"/>
    </row>
    <row r="725">
      <c r="A725" s="57"/>
      <c r="B725" s="56"/>
      <c r="C725" s="56"/>
      <c r="D725" s="57"/>
      <c r="E725" s="57"/>
      <c r="F725" s="57"/>
      <c r="G725" s="57"/>
      <c r="H725" s="58"/>
      <c r="I725" s="58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0"/>
      <c r="U725" s="50"/>
      <c r="V725" s="50"/>
      <c r="W725" s="50"/>
      <c r="X725" s="50"/>
      <c r="Y725" s="50"/>
      <c r="Z725" s="50"/>
      <c r="AA725" s="59" t="b">
        <v>0</v>
      </c>
      <c r="AB725" s="50"/>
      <c r="AC725" s="50"/>
      <c r="AD725" s="50"/>
      <c r="AE725" s="58"/>
      <c r="AF725" s="58"/>
      <c r="AG725" s="50"/>
    </row>
    <row r="726">
      <c r="A726" s="57"/>
      <c r="B726" s="56"/>
      <c r="C726" s="56"/>
      <c r="D726" s="57"/>
      <c r="E726" s="57"/>
      <c r="F726" s="57"/>
      <c r="G726" s="57"/>
      <c r="H726" s="58"/>
      <c r="I726" s="58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0"/>
      <c r="U726" s="50"/>
      <c r="V726" s="50"/>
      <c r="W726" s="50"/>
      <c r="X726" s="50"/>
      <c r="Y726" s="50"/>
      <c r="Z726" s="50"/>
      <c r="AA726" s="59" t="b">
        <v>0</v>
      </c>
      <c r="AB726" s="50"/>
      <c r="AC726" s="50"/>
      <c r="AD726" s="50"/>
      <c r="AE726" s="58"/>
      <c r="AF726" s="58"/>
      <c r="AG726" s="50"/>
    </row>
    <row r="727">
      <c r="A727" s="57"/>
      <c r="B727" s="56"/>
      <c r="C727" s="56"/>
      <c r="D727" s="57"/>
      <c r="E727" s="57"/>
      <c r="F727" s="57"/>
      <c r="G727" s="57"/>
      <c r="H727" s="58"/>
      <c r="I727" s="58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0"/>
      <c r="U727" s="50"/>
      <c r="V727" s="50"/>
      <c r="W727" s="50"/>
      <c r="X727" s="50"/>
      <c r="Y727" s="50"/>
      <c r="Z727" s="50"/>
      <c r="AA727" s="59" t="b">
        <v>0</v>
      </c>
      <c r="AB727" s="50"/>
      <c r="AC727" s="50"/>
      <c r="AD727" s="50"/>
      <c r="AE727" s="58"/>
      <c r="AF727" s="58"/>
      <c r="AG727" s="50"/>
    </row>
    <row r="728">
      <c r="A728" s="57"/>
      <c r="B728" s="56"/>
      <c r="C728" s="56"/>
      <c r="D728" s="57"/>
      <c r="E728" s="57"/>
      <c r="F728" s="57"/>
      <c r="G728" s="57"/>
      <c r="H728" s="58"/>
      <c r="I728" s="58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0"/>
      <c r="U728" s="50"/>
      <c r="V728" s="50"/>
      <c r="W728" s="50"/>
      <c r="X728" s="50"/>
      <c r="Y728" s="50"/>
      <c r="Z728" s="50"/>
      <c r="AA728" s="59" t="b">
        <v>0</v>
      </c>
      <c r="AB728" s="50"/>
      <c r="AC728" s="50"/>
      <c r="AD728" s="50"/>
      <c r="AE728" s="58"/>
      <c r="AF728" s="58"/>
      <c r="AG728" s="50"/>
    </row>
    <row r="729">
      <c r="A729" s="57"/>
      <c r="B729" s="56"/>
      <c r="C729" s="56"/>
      <c r="D729" s="57"/>
      <c r="E729" s="57"/>
      <c r="F729" s="57"/>
      <c r="G729" s="57"/>
      <c r="H729" s="58"/>
      <c r="I729" s="58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0"/>
      <c r="U729" s="50"/>
      <c r="V729" s="50"/>
      <c r="W729" s="50"/>
      <c r="X729" s="50"/>
      <c r="Y729" s="50"/>
      <c r="Z729" s="50"/>
      <c r="AA729" s="59" t="b">
        <v>0</v>
      </c>
      <c r="AB729" s="50"/>
      <c r="AC729" s="50"/>
      <c r="AD729" s="50"/>
      <c r="AE729" s="58"/>
      <c r="AF729" s="58"/>
      <c r="AG729" s="50"/>
    </row>
    <row r="730">
      <c r="A730" s="57"/>
      <c r="B730" s="56"/>
      <c r="C730" s="56"/>
      <c r="D730" s="57"/>
      <c r="E730" s="57"/>
      <c r="F730" s="57"/>
      <c r="G730" s="57"/>
      <c r="H730" s="58"/>
      <c r="I730" s="58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0"/>
      <c r="U730" s="50"/>
      <c r="V730" s="50"/>
      <c r="W730" s="50"/>
      <c r="X730" s="50"/>
      <c r="Y730" s="50"/>
      <c r="Z730" s="50"/>
      <c r="AA730" s="59" t="b">
        <v>0</v>
      </c>
      <c r="AB730" s="50"/>
      <c r="AC730" s="50"/>
      <c r="AD730" s="50"/>
      <c r="AE730" s="58"/>
      <c r="AF730" s="58"/>
      <c r="AG730" s="50"/>
    </row>
    <row r="731">
      <c r="A731" s="57"/>
      <c r="B731" s="56"/>
      <c r="C731" s="56"/>
      <c r="D731" s="57"/>
      <c r="E731" s="57"/>
      <c r="F731" s="57"/>
      <c r="G731" s="57"/>
      <c r="H731" s="58"/>
      <c r="I731" s="58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0"/>
      <c r="U731" s="50"/>
      <c r="V731" s="50"/>
      <c r="W731" s="50"/>
      <c r="X731" s="50"/>
      <c r="Y731" s="50"/>
      <c r="Z731" s="50"/>
      <c r="AA731" s="59" t="b">
        <v>0</v>
      </c>
      <c r="AB731" s="50"/>
      <c r="AC731" s="50"/>
      <c r="AD731" s="50"/>
      <c r="AE731" s="58"/>
      <c r="AF731" s="58"/>
      <c r="AG731" s="50"/>
    </row>
    <row r="732">
      <c r="A732" s="57"/>
      <c r="B732" s="56"/>
      <c r="C732" s="56"/>
      <c r="D732" s="57"/>
      <c r="E732" s="57"/>
      <c r="F732" s="57"/>
      <c r="G732" s="57"/>
      <c r="H732" s="58"/>
      <c r="I732" s="58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0"/>
      <c r="U732" s="50"/>
      <c r="V732" s="50"/>
      <c r="W732" s="50"/>
      <c r="X732" s="50"/>
      <c r="Y732" s="50"/>
      <c r="Z732" s="50"/>
      <c r="AA732" s="59" t="b">
        <v>0</v>
      </c>
      <c r="AB732" s="50"/>
      <c r="AC732" s="50"/>
      <c r="AD732" s="50"/>
      <c r="AE732" s="58"/>
      <c r="AF732" s="58"/>
      <c r="AG732" s="50"/>
    </row>
    <row r="733">
      <c r="A733" s="57"/>
      <c r="B733" s="56"/>
      <c r="C733" s="56"/>
      <c r="D733" s="57"/>
      <c r="E733" s="57"/>
      <c r="F733" s="57"/>
      <c r="G733" s="57"/>
      <c r="H733" s="58"/>
      <c r="I733" s="58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0"/>
      <c r="U733" s="50"/>
      <c r="V733" s="50"/>
      <c r="W733" s="50"/>
      <c r="X733" s="50"/>
      <c r="Y733" s="50"/>
      <c r="Z733" s="50"/>
      <c r="AA733" s="59" t="b">
        <v>0</v>
      </c>
      <c r="AB733" s="50"/>
      <c r="AC733" s="50"/>
      <c r="AD733" s="50"/>
      <c r="AE733" s="58"/>
      <c r="AF733" s="58"/>
      <c r="AG733" s="50"/>
    </row>
    <row r="734">
      <c r="A734" s="57"/>
      <c r="B734" s="56"/>
      <c r="C734" s="56"/>
      <c r="D734" s="57"/>
      <c r="E734" s="57"/>
      <c r="F734" s="57"/>
      <c r="G734" s="57"/>
      <c r="H734" s="58"/>
      <c r="I734" s="58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0"/>
      <c r="U734" s="50"/>
      <c r="V734" s="50"/>
      <c r="W734" s="50"/>
      <c r="X734" s="50"/>
      <c r="Y734" s="50"/>
      <c r="Z734" s="50"/>
      <c r="AA734" s="59" t="b">
        <v>0</v>
      </c>
      <c r="AB734" s="50"/>
      <c r="AC734" s="50"/>
      <c r="AD734" s="50"/>
      <c r="AE734" s="58"/>
      <c r="AF734" s="58"/>
      <c r="AG734" s="50"/>
    </row>
    <row r="735">
      <c r="A735" s="57"/>
      <c r="B735" s="56"/>
      <c r="C735" s="56"/>
      <c r="D735" s="57"/>
      <c r="E735" s="57"/>
      <c r="F735" s="57"/>
      <c r="G735" s="57"/>
      <c r="H735" s="58"/>
      <c r="I735" s="58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0"/>
      <c r="U735" s="50"/>
      <c r="V735" s="50"/>
      <c r="W735" s="50"/>
      <c r="X735" s="50"/>
      <c r="Y735" s="50"/>
      <c r="Z735" s="50"/>
      <c r="AA735" s="59" t="b">
        <v>0</v>
      </c>
      <c r="AB735" s="50"/>
      <c r="AC735" s="50"/>
      <c r="AD735" s="50"/>
      <c r="AE735" s="58"/>
      <c r="AF735" s="58"/>
      <c r="AG735" s="50"/>
    </row>
    <row r="736">
      <c r="A736" s="57"/>
      <c r="B736" s="56"/>
      <c r="C736" s="56"/>
      <c r="D736" s="57"/>
      <c r="E736" s="57"/>
      <c r="F736" s="57"/>
      <c r="G736" s="57"/>
      <c r="H736" s="58"/>
      <c r="I736" s="58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0"/>
      <c r="U736" s="50"/>
      <c r="V736" s="50"/>
      <c r="W736" s="50"/>
      <c r="X736" s="50"/>
      <c r="Y736" s="50"/>
      <c r="Z736" s="50"/>
      <c r="AA736" s="59" t="b">
        <v>0</v>
      </c>
      <c r="AB736" s="50"/>
      <c r="AC736" s="50"/>
      <c r="AD736" s="50"/>
      <c r="AE736" s="58"/>
      <c r="AF736" s="58"/>
      <c r="AG736" s="50"/>
    </row>
    <row r="737">
      <c r="A737" s="57"/>
      <c r="B737" s="56"/>
      <c r="C737" s="56"/>
      <c r="D737" s="57"/>
      <c r="E737" s="57"/>
      <c r="F737" s="57"/>
      <c r="G737" s="57"/>
      <c r="H737" s="58"/>
      <c r="I737" s="58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0"/>
      <c r="U737" s="50"/>
      <c r="V737" s="50"/>
      <c r="W737" s="50"/>
      <c r="X737" s="50"/>
      <c r="Y737" s="50"/>
      <c r="Z737" s="50"/>
      <c r="AA737" s="59" t="b">
        <v>0</v>
      </c>
      <c r="AB737" s="50"/>
      <c r="AC737" s="50"/>
      <c r="AD737" s="50"/>
      <c r="AE737" s="58"/>
      <c r="AF737" s="58"/>
      <c r="AG737" s="50"/>
    </row>
    <row r="738">
      <c r="A738" s="57"/>
      <c r="B738" s="56"/>
      <c r="C738" s="56"/>
      <c r="D738" s="57"/>
      <c r="E738" s="57"/>
      <c r="F738" s="57"/>
      <c r="G738" s="57"/>
      <c r="H738" s="58"/>
      <c r="I738" s="58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0"/>
      <c r="U738" s="50"/>
      <c r="V738" s="50"/>
      <c r="W738" s="50"/>
      <c r="X738" s="50"/>
      <c r="Y738" s="50"/>
      <c r="Z738" s="50"/>
      <c r="AA738" s="59" t="b">
        <v>0</v>
      </c>
      <c r="AB738" s="50"/>
      <c r="AC738" s="50"/>
      <c r="AD738" s="50"/>
      <c r="AE738" s="58"/>
      <c r="AF738" s="58"/>
      <c r="AG738" s="50"/>
    </row>
    <row r="739">
      <c r="A739" s="57"/>
      <c r="B739" s="56"/>
      <c r="C739" s="56"/>
      <c r="D739" s="57"/>
      <c r="E739" s="57"/>
      <c r="F739" s="57"/>
      <c r="G739" s="57"/>
      <c r="H739" s="58"/>
      <c r="I739" s="58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0"/>
      <c r="U739" s="50"/>
      <c r="V739" s="50"/>
      <c r="W739" s="50"/>
      <c r="X739" s="50"/>
      <c r="Y739" s="50"/>
      <c r="Z739" s="50"/>
      <c r="AA739" s="59" t="b">
        <v>0</v>
      </c>
      <c r="AB739" s="50"/>
      <c r="AC739" s="50"/>
      <c r="AD739" s="50"/>
      <c r="AE739" s="58"/>
      <c r="AF739" s="58"/>
      <c r="AG739" s="50"/>
    </row>
    <row r="740">
      <c r="A740" s="57"/>
      <c r="B740" s="56"/>
      <c r="C740" s="56"/>
      <c r="D740" s="57"/>
      <c r="E740" s="57"/>
      <c r="F740" s="57"/>
      <c r="G740" s="57"/>
      <c r="H740" s="58"/>
      <c r="I740" s="58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0"/>
      <c r="U740" s="50"/>
      <c r="V740" s="50"/>
      <c r="W740" s="50"/>
      <c r="X740" s="50"/>
      <c r="Y740" s="50"/>
      <c r="Z740" s="50"/>
      <c r="AA740" s="59" t="b">
        <v>0</v>
      </c>
      <c r="AB740" s="50"/>
      <c r="AC740" s="50"/>
      <c r="AD740" s="50"/>
      <c r="AE740" s="58"/>
      <c r="AF740" s="58"/>
      <c r="AG740" s="50"/>
    </row>
    <row r="741">
      <c r="A741" s="57"/>
      <c r="B741" s="56"/>
      <c r="C741" s="56"/>
      <c r="D741" s="57"/>
      <c r="E741" s="57"/>
      <c r="F741" s="57"/>
      <c r="G741" s="57"/>
      <c r="H741" s="58"/>
      <c r="I741" s="58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0"/>
      <c r="U741" s="50"/>
      <c r="V741" s="50"/>
      <c r="W741" s="50"/>
      <c r="X741" s="50"/>
      <c r="Y741" s="50"/>
      <c r="Z741" s="50"/>
      <c r="AA741" s="59" t="b">
        <v>0</v>
      </c>
      <c r="AB741" s="50"/>
      <c r="AC741" s="50"/>
      <c r="AD741" s="50"/>
      <c r="AE741" s="58"/>
      <c r="AF741" s="58"/>
      <c r="AG741" s="50"/>
    </row>
    <row r="742">
      <c r="A742" s="57"/>
      <c r="B742" s="56"/>
      <c r="C742" s="56"/>
      <c r="D742" s="57"/>
      <c r="E742" s="57"/>
      <c r="F742" s="57"/>
      <c r="G742" s="57"/>
      <c r="H742" s="58"/>
      <c r="I742" s="58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0"/>
      <c r="U742" s="50"/>
      <c r="V742" s="50"/>
      <c r="W742" s="50"/>
      <c r="X742" s="50"/>
      <c r="Y742" s="50"/>
      <c r="Z742" s="50"/>
      <c r="AA742" s="59" t="b">
        <v>0</v>
      </c>
      <c r="AB742" s="50"/>
      <c r="AC742" s="50"/>
      <c r="AD742" s="50"/>
      <c r="AE742" s="58"/>
      <c r="AF742" s="58"/>
      <c r="AG742" s="50"/>
    </row>
    <row r="743">
      <c r="A743" s="57"/>
      <c r="B743" s="56"/>
      <c r="C743" s="56"/>
      <c r="D743" s="57"/>
      <c r="E743" s="57"/>
      <c r="F743" s="57"/>
      <c r="G743" s="57"/>
      <c r="H743" s="58"/>
      <c r="I743" s="58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0"/>
      <c r="U743" s="50"/>
      <c r="V743" s="50"/>
      <c r="W743" s="50"/>
      <c r="X743" s="50"/>
      <c r="Y743" s="50"/>
      <c r="Z743" s="50"/>
      <c r="AA743" s="59" t="b">
        <v>0</v>
      </c>
      <c r="AB743" s="50"/>
      <c r="AC743" s="50"/>
      <c r="AD743" s="50"/>
      <c r="AE743" s="58"/>
      <c r="AF743" s="58"/>
      <c r="AG743" s="50"/>
    </row>
    <row r="744">
      <c r="A744" s="57"/>
      <c r="B744" s="56"/>
      <c r="C744" s="56"/>
      <c r="D744" s="57"/>
      <c r="E744" s="57"/>
      <c r="F744" s="57"/>
      <c r="G744" s="57"/>
      <c r="H744" s="58"/>
      <c r="I744" s="58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0"/>
      <c r="U744" s="50"/>
      <c r="V744" s="50"/>
      <c r="W744" s="50"/>
      <c r="X744" s="50"/>
      <c r="Y744" s="50"/>
      <c r="Z744" s="50"/>
      <c r="AA744" s="59" t="b">
        <v>0</v>
      </c>
      <c r="AB744" s="50"/>
      <c r="AC744" s="50"/>
      <c r="AD744" s="50"/>
      <c r="AE744" s="58"/>
      <c r="AF744" s="58"/>
      <c r="AG744" s="50"/>
    </row>
    <row r="745">
      <c r="A745" s="57"/>
      <c r="B745" s="56"/>
      <c r="C745" s="56"/>
      <c r="D745" s="57"/>
      <c r="E745" s="57"/>
      <c r="F745" s="57"/>
      <c r="G745" s="57"/>
      <c r="H745" s="58"/>
      <c r="I745" s="58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0"/>
      <c r="U745" s="50"/>
      <c r="V745" s="50"/>
      <c r="W745" s="50"/>
      <c r="X745" s="50"/>
      <c r="Y745" s="50"/>
      <c r="Z745" s="50"/>
      <c r="AA745" s="59" t="b">
        <v>0</v>
      </c>
      <c r="AB745" s="50"/>
      <c r="AC745" s="50"/>
      <c r="AD745" s="50"/>
      <c r="AE745" s="58"/>
      <c r="AF745" s="58"/>
      <c r="AG745" s="50"/>
    </row>
    <row r="746">
      <c r="A746" s="57"/>
      <c r="B746" s="56"/>
      <c r="C746" s="56"/>
      <c r="D746" s="57"/>
      <c r="E746" s="57"/>
      <c r="F746" s="57"/>
      <c r="G746" s="57"/>
      <c r="H746" s="58"/>
      <c r="I746" s="58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0"/>
      <c r="U746" s="50"/>
      <c r="V746" s="50"/>
      <c r="W746" s="50"/>
      <c r="X746" s="50"/>
      <c r="Y746" s="50"/>
      <c r="Z746" s="50"/>
      <c r="AA746" s="59" t="b">
        <v>0</v>
      </c>
      <c r="AB746" s="50"/>
      <c r="AC746" s="50"/>
      <c r="AD746" s="50"/>
      <c r="AE746" s="58"/>
      <c r="AF746" s="58"/>
      <c r="AG746" s="50"/>
    </row>
    <row r="747">
      <c r="A747" s="57"/>
      <c r="B747" s="56"/>
      <c r="C747" s="56"/>
      <c r="D747" s="57"/>
      <c r="E747" s="57"/>
      <c r="F747" s="57"/>
      <c r="G747" s="57"/>
      <c r="H747" s="58"/>
      <c r="I747" s="58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0"/>
      <c r="U747" s="50"/>
      <c r="V747" s="50"/>
      <c r="W747" s="50"/>
      <c r="X747" s="50"/>
      <c r="Y747" s="50"/>
      <c r="Z747" s="50"/>
      <c r="AA747" s="59" t="b">
        <v>0</v>
      </c>
      <c r="AB747" s="50"/>
      <c r="AC747" s="50"/>
      <c r="AD747" s="50"/>
      <c r="AE747" s="58"/>
      <c r="AF747" s="58"/>
      <c r="AG747" s="50"/>
    </row>
    <row r="748">
      <c r="A748" s="57"/>
      <c r="B748" s="56"/>
      <c r="C748" s="56"/>
      <c r="D748" s="57"/>
      <c r="E748" s="57"/>
      <c r="F748" s="57"/>
      <c r="G748" s="57"/>
      <c r="H748" s="58"/>
      <c r="I748" s="58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0"/>
      <c r="U748" s="50"/>
      <c r="V748" s="50"/>
      <c r="W748" s="50"/>
      <c r="X748" s="50"/>
      <c r="Y748" s="50"/>
      <c r="Z748" s="50"/>
      <c r="AA748" s="59" t="b">
        <v>0</v>
      </c>
      <c r="AB748" s="50"/>
      <c r="AC748" s="50"/>
      <c r="AD748" s="50"/>
      <c r="AE748" s="58"/>
      <c r="AF748" s="58"/>
      <c r="AG748" s="50"/>
    </row>
    <row r="749">
      <c r="A749" s="57"/>
      <c r="B749" s="56"/>
      <c r="C749" s="56"/>
      <c r="D749" s="57"/>
      <c r="E749" s="57"/>
      <c r="F749" s="57"/>
      <c r="G749" s="57"/>
      <c r="H749" s="58"/>
      <c r="I749" s="58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0"/>
      <c r="U749" s="50"/>
      <c r="V749" s="50"/>
      <c r="W749" s="50"/>
      <c r="X749" s="50"/>
      <c r="Y749" s="50"/>
      <c r="Z749" s="50"/>
      <c r="AA749" s="59" t="b">
        <v>0</v>
      </c>
      <c r="AB749" s="50"/>
      <c r="AC749" s="50"/>
      <c r="AD749" s="50"/>
      <c r="AE749" s="58"/>
      <c r="AF749" s="58"/>
      <c r="AG749" s="50"/>
    </row>
    <row r="750">
      <c r="A750" s="57"/>
      <c r="B750" s="56"/>
      <c r="C750" s="56"/>
      <c r="D750" s="57"/>
      <c r="E750" s="57"/>
      <c r="F750" s="57"/>
      <c r="G750" s="57"/>
      <c r="H750" s="58"/>
      <c r="I750" s="58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0"/>
      <c r="U750" s="50"/>
      <c r="V750" s="50"/>
      <c r="W750" s="50"/>
      <c r="X750" s="50"/>
      <c r="Y750" s="50"/>
      <c r="Z750" s="50"/>
      <c r="AA750" s="59" t="b">
        <v>0</v>
      </c>
      <c r="AB750" s="50"/>
      <c r="AC750" s="50"/>
      <c r="AD750" s="50"/>
      <c r="AE750" s="58"/>
      <c r="AF750" s="58"/>
      <c r="AG750" s="50"/>
    </row>
    <row r="751">
      <c r="A751" s="57"/>
      <c r="B751" s="56"/>
      <c r="C751" s="56"/>
      <c r="D751" s="57"/>
      <c r="E751" s="57"/>
      <c r="F751" s="57"/>
      <c r="G751" s="57"/>
      <c r="H751" s="58"/>
      <c r="I751" s="58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0"/>
      <c r="U751" s="50"/>
      <c r="V751" s="50"/>
      <c r="W751" s="50"/>
      <c r="X751" s="50"/>
      <c r="Y751" s="50"/>
      <c r="Z751" s="50"/>
      <c r="AA751" s="59" t="b">
        <v>0</v>
      </c>
      <c r="AB751" s="50"/>
      <c r="AC751" s="50"/>
      <c r="AD751" s="50"/>
      <c r="AE751" s="58"/>
      <c r="AF751" s="58"/>
      <c r="AG751" s="50"/>
    </row>
    <row r="752">
      <c r="A752" s="57"/>
      <c r="B752" s="56"/>
      <c r="C752" s="56"/>
      <c r="D752" s="57"/>
      <c r="E752" s="57"/>
      <c r="F752" s="57"/>
      <c r="G752" s="57"/>
      <c r="H752" s="58"/>
      <c r="I752" s="58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0"/>
      <c r="U752" s="50"/>
      <c r="V752" s="50"/>
      <c r="W752" s="50"/>
      <c r="X752" s="50"/>
      <c r="Y752" s="50"/>
      <c r="Z752" s="50"/>
      <c r="AA752" s="59" t="b">
        <v>0</v>
      </c>
      <c r="AB752" s="50"/>
      <c r="AC752" s="50"/>
      <c r="AD752" s="50"/>
      <c r="AE752" s="58"/>
      <c r="AF752" s="58"/>
      <c r="AG752" s="50"/>
    </row>
    <row r="753">
      <c r="A753" s="57"/>
      <c r="B753" s="56"/>
      <c r="C753" s="56"/>
      <c r="D753" s="57"/>
      <c r="E753" s="57"/>
      <c r="F753" s="57"/>
      <c r="G753" s="57"/>
      <c r="H753" s="58"/>
      <c r="I753" s="58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0"/>
      <c r="U753" s="50"/>
      <c r="V753" s="50"/>
      <c r="W753" s="50"/>
      <c r="X753" s="50"/>
      <c r="Y753" s="50"/>
      <c r="Z753" s="50"/>
      <c r="AA753" s="59" t="b">
        <v>0</v>
      </c>
      <c r="AB753" s="50"/>
      <c r="AC753" s="50"/>
      <c r="AD753" s="50"/>
      <c r="AE753" s="58"/>
      <c r="AF753" s="58"/>
      <c r="AG753" s="50"/>
    </row>
    <row r="754">
      <c r="A754" s="57"/>
      <c r="B754" s="56"/>
      <c r="C754" s="56"/>
      <c r="D754" s="57"/>
      <c r="E754" s="57"/>
      <c r="F754" s="57"/>
      <c r="G754" s="57"/>
      <c r="H754" s="58"/>
      <c r="I754" s="58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0"/>
      <c r="U754" s="50"/>
      <c r="V754" s="50"/>
      <c r="W754" s="50"/>
      <c r="X754" s="50"/>
      <c r="Y754" s="50"/>
      <c r="Z754" s="50"/>
      <c r="AA754" s="59" t="b">
        <v>0</v>
      </c>
      <c r="AB754" s="50"/>
      <c r="AC754" s="50"/>
      <c r="AD754" s="50"/>
      <c r="AE754" s="58"/>
      <c r="AF754" s="58"/>
      <c r="AG754" s="50"/>
    </row>
    <row r="755">
      <c r="A755" s="57"/>
      <c r="B755" s="56"/>
      <c r="C755" s="56"/>
      <c r="D755" s="57"/>
      <c r="E755" s="57"/>
      <c r="F755" s="57"/>
      <c r="G755" s="57"/>
      <c r="H755" s="58"/>
      <c r="I755" s="58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0"/>
      <c r="U755" s="50"/>
      <c r="V755" s="50"/>
      <c r="W755" s="50"/>
      <c r="X755" s="50"/>
      <c r="Y755" s="50"/>
      <c r="Z755" s="50"/>
      <c r="AA755" s="59" t="b">
        <v>0</v>
      </c>
      <c r="AB755" s="50"/>
      <c r="AC755" s="50"/>
      <c r="AD755" s="50"/>
      <c r="AE755" s="58"/>
      <c r="AF755" s="58"/>
      <c r="AG755" s="50"/>
    </row>
    <row r="756">
      <c r="A756" s="57"/>
      <c r="B756" s="56"/>
      <c r="C756" s="56"/>
      <c r="D756" s="57"/>
      <c r="E756" s="57"/>
      <c r="F756" s="57"/>
      <c r="G756" s="57"/>
      <c r="H756" s="58"/>
      <c r="I756" s="58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0"/>
      <c r="U756" s="50"/>
      <c r="V756" s="50"/>
      <c r="W756" s="50"/>
      <c r="X756" s="50"/>
      <c r="Y756" s="50"/>
      <c r="Z756" s="50"/>
      <c r="AA756" s="59" t="b">
        <v>0</v>
      </c>
      <c r="AB756" s="50"/>
      <c r="AC756" s="50"/>
      <c r="AD756" s="50"/>
      <c r="AE756" s="58"/>
      <c r="AF756" s="58"/>
      <c r="AG756" s="50"/>
    </row>
    <row r="757">
      <c r="A757" s="57"/>
      <c r="B757" s="56"/>
      <c r="C757" s="56"/>
      <c r="D757" s="57"/>
      <c r="E757" s="57"/>
      <c r="F757" s="57"/>
      <c r="G757" s="57"/>
      <c r="H757" s="58"/>
      <c r="I757" s="58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0"/>
      <c r="U757" s="50"/>
      <c r="V757" s="50"/>
      <c r="W757" s="50"/>
      <c r="X757" s="50"/>
      <c r="Y757" s="50"/>
      <c r="Z757" s="50"/>
      <c r="AA757" s="59" t="b">
        <v>0</v>
      </c>
      <c r="AB757" s="50"/>
      <c r="AC757" s="50"/>
      <c r="AD757" s="50"/>
      <c r="AE757" s="58"/>
      <c r="AF757" s="58"/>
      <c r="AG757" s="50"/>
    </row>
    <row r="758">
      <c r="A758" s="57"/>
      <c r="B758" s="56"/>
      <c r="C758" s="56"/>
      <c r="D758" s="57"/>
      <c r="E758" s="57"/>
      <c r="F758" s="57"/>
      <c r="G758" s="57"/>
      <c r="H758" s="58"/>
      <c r="I758" s="58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0"/>
      <c r="U758" s="50"/>
      <c r="V758" s="50"/>
      <c r="W758" s="50"/>
      <c r="X758" s="50"/>
      <c r="Y758" s="50"/>
      <c r="Z758" s="50"/>
      <c r="AA758" s="59" t="b">
        <v>0</v>
      </c>
      <c r="AB758" s="50"/>
      <c r="AC758" s="50"/>
      <c r="AD758" s="50"/>
      <c r="AE758" s="58"/>
      <c r="AF758" s="58"/>
      <c r="AG758" s="50"/>
    </row>
    <row r="759">
      <c r="A759" s="57"/>
      <c r="B759" s="56"/>
      <c r="C759" s="56"/>
      <c r="D759" s="57"/>
      <c r="E759" s="57"/>
      <c r="F759" s="57"/>
      <c r="G759" s="57"/>
      <c r="H759" s="58"/>
      <c r="I759" s="58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0"/>
      <c r="U759" s="50"/>
      <c r="V759" s="50"/>
      <c r="W759" s="50"/>
      <c r="X759" s="50"/>
      <c r="Y759" s="50"/>
      <c r="Z759" s="50"/>
      <c r="AA759" s="59" t="b">
        <v>0</v>
      </c>
      <c r="AB759" s="50"/>
      <c r="AC759" s="50"/>
      <c r="AD759" s="50"/>
      <c r="AE759" s="58"/>
      <c r="AF759" s="58"/>
      <c r="AG759" s="50"/>
    </row>
    <row r="760">
      <c r="A760" s="57"/>
      <c r="B760" s="56"/>
      <c r="C760" s="56"/>
      <c r="D760" s="57"/>
      <c r="E760" s="57"/>
      <c r="F760" s="57"/>
      <c r="G760" s="57"/>
      <c r="H760" s="58"/>
      <c r="I760" s="58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0"/>
      <c r="U760" s="50"/>
      <c r="V760" s="50"/>
      <c r="W760" s="50"/>
      <c r="X760" s="50"/>
      <c r="Y760" s="50"/>
      <c r="Z760" s="50"/>
      <c r="AA760" s="59" t="b">
        <v>0</v>
      </c>
      <c r="AB760" s="50"/>
      <c r="AC760" s="50"/>
      <c r="AD760" s="50"/>
      <c r="AE760" s="58"/>
      <c r="AF760" s="58"/>
      <c r="AG760" s="50"/>
    </row>
    <row r="761">
      <c r="A761" s="57"/>
      <c r="B761" s="56"/>
      <c r="C761" s="56"/>
      <c r="D761" s="57"/>
      <c r="E761" s="57"/>
      <c r="F761" s="57"/>
      <c r="G761" s="57"/>
      <c r="H761" s="58"/>
      <c r="I761" s="58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0"/>
      <c r="U761" s="50"/>
      <c r="V761" s="50"/>
      <c r="W761" s="50"/>
      <c r="X761" s="50"/>
      <c r="Y761" s="50"/>
      <c r="Z761" s="50"/>
      <c r="AA761" s="59" t="b">
        <v>0</v>
      </c>
      <c r="AB761" s="50"/>
      <c r="AC761" s="50"/>
      <c r="AD761" s="50"/>
      <c r="AE761" s="58"/>
      <c r="AF761" s="58"/>
      <c r="AG761" s="50"/>
    </row>
    <row r="762">
      <c r="A762" s="57"/>
      <c r="B762" s="56"/>
      <c r="C762" s="56"/>
      <c r="D762" s="57"/>
      <c r="E762" s="57"/>
      <c r="F762" s="57"/>
      <c r="G762" s="57"/>
      <c r="H762" s="58"/>
      <c r="I762" s="58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0"/>
      <c r="U762" s="50"/>
      <c r="V762" s="50"/>
      <c r="W762" s="50"/>
      <c r="X762" s="50"/>
      <c r="Y762" s="50"/>
      <c r="Z762" s="50"/>
      <c r="AA762" s="59" t="b">
        <v>0</v>
      </c>
      <c r="AB762" s="50"/>
      <c r="AC762" s="50"/>
      <c r="AD762" s="50"/>
      <c r="AE762" s="58"/>
      <c r="AF762" s="58"/>
      <c r="AG762" s="50"/>
    </row>
    <row r="763">
      <c r="A763" s="57"/>
      <c r="B763" s="56"/>
      <c r="C763" s="56"/>
      <c r="D763" s="57"/>
      <c r="E763" s="57"/>
      <c r="F763" s="57"/>
      <c r="G763" s="57"/>
      <c r="H763" s="58"/>
      <c r="I763" s="58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0"/>
      <c r="U763" s="50"/>
      <c r="V763" s="50"/>
      <c r="W763" s="50"/>
      <c r="X763" s="50"/>
      <c r="Y763" s="50"/>
      <c r="Z763" s="50"/>
      <c r="AA763" s="59" t="b">
        <v>0</v>
      </c>
      <c r="AB763" s="50"/>
      <c r="AC763" s="50"/>
      <c r="AD763" s="50"/>
      <c r="AE763" s="58"/>
      <c r="AF763" s="58"/>
      <c r="AG763" s="50"/>
    </row>
    <row r="764">
      <c r="A764" s="57"/>
      <c r="B764" s="56"/>
      <c r="C764" s="56"/>
      <c r="D764" s="57"/>
      <c r="E764" s="57"/>
      <c r="F764" s="57"/>
      <c r="G764" s="57"/>
      <c r="H764" s="58"/>
      <c r="I764" s="58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0"/>
      <c r="U764" s="50"/>
      <c r="V764" s="50"/>
      <c r="W764" s="50"/>
      <c r="X764" s="50"/>
      <c r="Y764" s="50"/>
      <c r="Z764" s="50"/>
      <c r="AA764" s="59" t="b">
        <v>0</v>
      </c>
      <c r="AB764" s="50"/>
      <c r="AC764" s="50"/>
      <c r="AD764" s="50"/>
      <c r="AE764" s="58"/>
      <c r="AF764" s="58"/>
      <c r="AG764" s="50"/>
    </row>
    <row r="765">
      <c r="A765" s="57"/>
      <c r="B765" s="56"/>
      <c r="C765" s="56"/>
      <c r="D765" s="57"/>
      <c r="E765" s="57"/>
      <c r="F765" s="57"/>
      <c r="G765" s="57"/>
      <c r="H765" s="58"/>
      <c r="I765" s="58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0"/>
      <c r="U765" s="50"/>
      <c r="V765" s="50"/>
      <c r="W765" s="50"/>
      <c r="X765" s="50"/>
      <c r="Y765" s="50"/>
      <c r="Z765" s="50"/>
      <c r="AA765" s="59" t="b">
        <v>0</v>
      </c>
      <c r="AB765" s="50"/>
      <c r="AC765" s="50"/>
      <c r="AD765" s="50"/>
      <c r="AE765" s="58"/>
      <c r="AF765" s="58"/>
      <c r="AG765" s="50"/>
    </row>
    <row r="766">
      <c r="A766" s="57"/>
      <c r="B766" s="56"/>
      <c r="C766" s="56"/>
      <c r="D766" s="57"/>
      <c r="E766" s="57"/>
      <c r="F766" s="57"/>
      <c r="G766" s="57"/>
      <c r="H766" s="58"/>
      <c r="I766" s="58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0"/>
      <c r="U766" s="50"/>
      <c r="V766" s="50"/>
      <c r="W766" s="50"/>
      <c r="X766" s="50"/>
      <c r="Y766" s="50"/>
      <c r="Z766" s="50"/>
      <c r="AA766" s="59" t="b">
        <v>0</v>
      </c>
      <c r="AB766" s="50"/>
      <c r="AC766" s="50"/>
      <c r="AD766" s="50"/>
      <c r="AE766" s="58"/>
      <c r="AF766" s="58"/>
      <c r="AG766" s="50"/>
    </row>
    <row r="767">
      <c r="A767" s="57"/>
      <c r="B767" s="56"/>
      <c r="C767" s="56"/>
      <c r="D767" s="57"/>
      <c r="E767" s="57"/>
      <c r="F767" s="57"/>
      <c r="G767" s="57"/>
      <c r="H767" s="58"/>
      <c r="I767" s="58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0"/>
      <c r="U767" s="50"/>
      <c r="V767" s="50"/>
      <c r="W767" s="50"/>
      <c r="X767" s="50"/>
      <c r="Y767" s="50"/>
      <c r="Z767" s="50"/>
      <c r="AA767" s="59" t="b">
        <v>0</v>
      </c>
      <c r="AB767" s="50"/>
      <c r="AC767" s="50"/>
      <c r="AD767" s="50"/>
      <c r="AE767" s="58"/>
      <c r="AF767" s="58"/>
      <c r="AG767" s="50"/>
    </row>
    <row r="768">
      <c r="A768" s="57"/>
      <c r="B768" s="56"/>
      <c r="C768" s="56"/>
      <c r="D768" s="57"/>
      <c r="E768" s="57"/>
      <c r="F768" s="57"/>
      <c r="G768" s="57"/>
      <c r="H768" s="58"/>
      <c r="I768" s="58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0"/>
      <c r="U768" s="50"/>
      <c r="V768" s="50"/>
      <c r="W768" s="50"/>
      <c r="X768" s="50"/>
      <c r="Y768" s="50"/>
      <c r="Z768" s="50"/>
      <c r="AA768" s="59" t="b">
        <v>0</v>
      </c>
      <c r="AB768" s="50"/>
      <c r="AC768" s="50"/>
      <c r="AD768" s="50"/>
      <c r="AE768" s="58"/>
      <c r="AF768" s="58"/>
      <c r="AG768" s="50"/>
    </row>
    <row r="769">
      <c r="A769" s="57"/>
      <c r="B769" s="56"/>
      <c r="C769" s="56"/>
      <c r="D769" s="57"/>
      <c r="E769" s="57"/>
      <c r="F769" s="57"/>
      <c r="G769" s="57"/>
      <c r="H769" s="58"/>
      <c r="I769" s="58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0"/>
      <c r="U769" s="50"/>
      <c r="V769" s="50"/>
      <c r="W769" s="50"/>
      <c r="X769" s="50"/>
      <c r="Y769" s="50"/>
      <c r="Z769" s="50"/>
      <c r="AA769" s="59" t="b">
        <v>0</v>
      </c>
      <c r="AB769" s="50"/>
      <c r="AC769" s="50"/>
      <c r="AD769" s="50"/>
      <c r="AE769" s="58"/>
      <c r="AF769" s="58"/>
      <c r="AG769" s="50"/>
    </row>
    <row r="770">
      <c r="A770" s="57"/>
      <c r="B770" s="56"/>
      <c r="C770" s="56"/>
      <c r="D770" s="57"/>
      <c r="E770" s="57"/>
      <c r="F770" s="57"/>
      <c r="G770" s="57"/>
      <c r="H770" s="58"/>
      <c r="I770" s="58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0"/>
      <c r="U770" s="50"/>
      <c r="V770" s="50"/>
      <c r="W770" s="50"/>
      <c r="X770" s="50"/>
      <c r="Y770" s="50"/>
      <c r="Z770" s="50"/>
      <c r="AA770" s="59" t="b">
        <v>0</v>
      </c>
      <c r="AB770" s="50"/>
      <c r="AC770" s="50"/>
      <c r="AD770" s="50"/>
      <c r="AE770" s="58"/>
      <c r="AF770" s="58"/>
      <c r="AG770" s="50"/>
    </row>
    <row r="771">
      <c r="A771" s="57"/>
      <c r="B771" s="56"/>
      <c r="C771" s="56"/>
      <c r="D771" s="57"/>
      <c r="E771" s="57"/>
      <c r="F771" s="57"/>
      <c r="G771" s="57"/>
      <c r="H771" s="58"/>
      <c r="I771" s="58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0"/>
      <c r="U771" s="50"/>
      <c r="V771" s="50"/>
      <c r="W771" s="50"/>
      <c r="X771" s="50"/>
      <c r="Y771" s="50"/>
      <c r="Z771" s="50"/>
      <c r="AA771" s="59" t="b">
        <v>0</v>
      </c>
      <c r="AB771" s="50"/>
      <c r="AC771" s="50"/>
      <c r="AD771" s="50"/>
      <c r="AE771" s="58"/>
      <c r="AF771" s="58"/>
      <c r="AG771" s="50"/>
    </row>
    <row r="772">
      <c r="A772" s="57"/>
      <c r="B772" s="56"/>
      <c r="C772" s="56"/>
      <c r="D772" s="57"/>
      <c r="E772" s="57"/>
      <c r="F772" s="57"/>
      <c r="G772" s="57"/>
      <c r="H772" s="58"/>
      <c r="I772" s="58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0"/>
      <c r="U772" s="50"/>
      <c r="V772" s="50"/>
      <c r="W772" s="50"/>
      <c r="X772" s="50"/>
      <c r="Y772" s="50"/>
      <c r="Z772" s="50"/>
      <c r="AA772" s="59" t="b">
        <v>0</v>
      </c>
      <c r="AB772" s="50"/>
      <c r="AC772" s="50"/>
      <c r="AD772" s="50"/>
      <c r="AE772" s="58"/>
      <c r="AF772" s="58"/>
      <c r="AG772" s="50"/>
    </row>
    <row r="773">
      <c r="A773" s="57"/>
      <c r="B773" s="56"/>
      <c r="C773" s="56"/>
      <c r="D773" s="57"/>
      <c r="E773" s="57"/>
      <c r="F773" s="57"/>
      <c r="G773" s="57"/>
      <c r="H773" s="58"/>
      <c r="I773" s="58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0"/>
      <c r="U773" s="50"/>
      <c r="V773" s="50"/>
      <c r="W773" s="50"/>
      <c r="X773" s="50"/>
      <c r="Y773" s="50"/>
      <c r="Z773" s="50"/>
      <c r="AA773" s="59" t="b">
        <v>0</v>
      </c>
      <c r="AB773" s="50"/>
      <c r="AC773" s="50"/>
      <c r="AD773" s="50"/>
      <c r="AE773" s="58"/>
      <c r="AF773" s="58"/>
      <c r="AG773" s="50"/>
    </row>
    <row r="774">
      <c r="A774" s="57"/>
      <c r="B774" s="56"/>
      <c r="C774" s="56"/>
      <c r="D774" s="57"/>
      <c r="E774" s="57"/>
      <c r="F774" s="57"/>
      <c r="G774" s="57"/>
      <c r="H774" s="58"/>
      <c r="I774" s="58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0"/>
      <c r="U774" s="50"/>
      <c r="V774" s="50"/>
      <c r="W774" s="50"/>
      <c r="X774" s="50"/>
      <c r="Y774" s="50"/>
      <c r="Z774" s="50"/>
      <c r="AA774" s="59" t="b">
        <v>0</v>
      </c>
      <c r="AB774" s="50"/>
      <c r="AC774" s="50"/>
      <c r="AD774" s="50"/>
      <c r="AE774" s="58"/>
      <c r="AF774" s="58"/>
      <c r="AG774" s="50"/>
    </row>
    <row r="775">
      <c r="A775" s="57"/>
      <c r="B775" s="56"/>
      <c r="C775" s="56"/>
      <c r="D775" s="57"/>
      <c r="E775" s="57"/>
      <c r="F775" s="57"/>
      <c r="G775" s="57"/>
      <c r="H775" s="58"/>
      <c r="I775" s="58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0"/>
      <c r="U775" s="50"/>
      <c r="V775" s="50"/>
      <c r="W775" s="50"/>
      <c r="X775" s="50"/>
      <c r="Y775" s="50"/>
      <c r="Z775" s="50"/>
      <c r="AA775" s="59" t="b">
        <v>0</v>
      </c>
      <c r="AB775" s="50"/>
      <c r="AC775" s="50"/>
      <c r="AD775" s="50"/>
      <c r="AE775" s="58"/>
      <c r="AF775" s="58"/>
      <c r="AG775" s="50"/>
    </row>
    <row r="776">
      <c r="A776" s="57"/>
      <c r="B776" s="56"/>
      <c r="C776" s="56"/>
      <c r="D776" s="57"/>
      <c r="E776" s="57"/>
      <c r="F776" s="57"/>
      <c r="G776" s="57"/>
      <c r="H776" s="58"/>
      <c r="I776" s="58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0"/>
      <c r="U776" s="50"/>
      <c r="V776" s="50"/>
      <c r="W776" s="50"/>
      <c r="X776" s="50"/>
      <c r="Y776" s="50"/>
      <c r="Z776" s="50"/>
      <c r="AA776" s="59" t="b">
        <v>0</v>
      </c>
      <c r="AB776" s="50"/>
      <c r="AC776" s="50"/>
      <c r="AD776" s="50"/>
      <c r="AE776" s="58"/>
      <c r="AF776" s="58"/>
      <c r="AG776" s="50"/>
    </row>
    <row r="777">
      <c r="A777" s="57"/>
      <c r="B777" s="56"/>
      <c r="C777" s="56"/>
      <c r="D777" s="57"/>
      <c r="E777" s="57"/>
      <c r="F777" s="57"/>
      <c r="G777" s="57"/>
      <c r="H777" s="58"/>
      <c r="I777" s="58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0"/>
      <c r="U777" s="50"/>
      <c r="V777" s="50"/>
      <c r="W777" s="50"/>
      <c r="X777" s="50"/>
      <c r="Y777" s="50"/>
      <c r="Z777" s="50"/>
      <c r="AA777" s="59" t="b">
        <v>0</v>
      </c>
      <c r="AB777" s="50"/>
      <c r="AC777" s="50"/>
      <c r="AD777" s="50"/>
      <c r="AE777" s="58"/>
      <c r="AF777" s="58"/>
      <c r="AG777" s="50"/>
    </row>
    <row r="778">
      <c r="A778" s="57"/>
      <c r="B778" s="56"/>
      <c r="C778" s="56"/>
      <c r="D778" s="57"/>
      <c r="E778" s="57"/>
      <c r="F778" s="57"/>
      <c r="G778" s="57"/>
      <c r="H778" s="58"/>
      <c r="I778" s="58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0"/>
      <c r="U778" s="50"/>
      <c r="V778" s="50"/>
      <c r="W778" s="50"/>
      <c r="X778" s="50"/>
      <c r="Y778" s="50"/>
      <c r="Z778" s="50"/>
      <c r="AA778" s="59" t="b">
        <v>0</v>
      </c>
      <c r="AB778" s="50"/>
      <c r="AC778" s="50"/>
      <c r="AD778" s="50"/>
      <c r="AE778" s="58"/>
      <c r="AF778" s="58"/>
      <c r="AG778" s="50"/>
    </row>
    <row r="779">
      <c r="A779" s="57"/>
      <c r="B779" s="56"/>
      <c r="C779" s="56"/>
      <c r="D779" s="57"/>
      <c r="E779" s="57"/>
      <c r="F779" s="57"/>
      <c r="G779" s="57"/>
      <c r="H779" s="58"/>
      <c r="I779" s="58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0"/>
      <c r="U779" s="50"/>
      <c r="V779" s="50"/>
      <c r="W779" s="50"/>
      <c r="X779" s="50"/>
      <c r="Y779" s="50"/>
      <c r="Z779" s="50"/>
      <c r="AA779" s="59" t="b">
        <v>0</v>
      </c>
      <c r="AB779" s="50"/>
      <c r="AC779" s="50"/>
      <c r="AD779" s="50"/>
      <c r="AE779" s="58"/>
      <c r="AF779" s="58"/>
      <c r="AG779" s="50"/>
    </row>
    <row r="780">
      <c r="A780" s="57"/>
      <c r="B780" s="56"/>
      <c r="C780" s="56"/>
      <c r="D780" s="57"/>
      <c r="E780" s="57"/>
      <c r="F780" s="57"/>
      <c r="G780" s="57"/>
      <c r="H780" s="58"/>
      <c r="I780" s="58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0"/>
      <c r="U780" s="50"/>
      <c r="V780" s="50"/>
      <c r="W780" s="50"/>
      <c r="X780" s="50"/>
      <c r="Y780" s="50"/>
      <c r="Z780" s="50"/>
      <c r="AA780" s="59" t="b">
        <v>0</v>
      </c>
      <c r="AB780" s="50"/>
      <c r="AC780" s="50"/>
      <c r="AD780" s="50"/>
      <c r="AE780" s="58"/>
      <c r="AF780" s="58"/>
      <c r="AG780" s="50"/>
    </row>
    <row r="781">
      <c r="A781" s="57"/>
      <c r="B781" s="56"/>
      <c r="C781" s="56"/>
      <c r="D781" s="57"/>
      <c r="E781" s="57"/>
      <c r="F781" s="57"/>
      <c r="G781" s="57"/>
      <c r="H781" s="58"/>
      <c r="I781" s="58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0"/>
      <c r="U781" s="50"/>
      <c r="V781" s="50"/>
      <c r="W781" s="50"/>
      <c r="X781" s="50"/>
      <c r="Y781" s="50"/>
      <c r="Z781" s="50"/>
      <c r="AA781" s="59" t="b">
        <v>0</v>
      </c>
      <c r="AB781" s="50"/>
      <c r="AC781" s="50"/>
      <c r="AD781" s="50"/>
      <c r="AE781" s="58"/>
      <c r="AF781" s="58"/>
      <c r="AG781" s="50"/>
    </row>
    <row r="782">
      <c r="A782" s="57"/>
      <c r="B782" s="56"/>
      <c r="C782" s="56"/>
      <c r="D782" s="57"/>
      <c r="E782" s="57"/>
      <c r="F782" s="57"/>
      <c r="G782" s="57"/>
      <c r="H782" s="58"/>
      <c r="I782" s="58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0"/>
      <c r="U782" s="50"/>
      <c r="V782" s="50"/>
      <c r="W782" s="50"/>
      <c r="X782" s="50"/>
      <c r="Y782" s="50"/>
      <c r="Z782" s="50"/>
      <c r="AA782" s="59" t="b">
        <v>0</v>
      </c>
      <c r="AB782" s="50"/>
      <c r="AC782" s="50"/>
      <c r="AD782" s="50"/>
      <c r="AE782" s="58"/>
      <c r="AF782" s="58"/>
      <c r="AG782" s="50"/>
    </row>
    <row r="783">
      <c r="A783" s="57"/>
      <c r="B783" s="56"/>
      <c r="C783" s="56"/>
      <c r="D783" s="57"/>
      <c r="E783" s="57"/>
      <c r="F783" s="57"/>
      <c r="G783" s="57"/>
      <c r="H783" s="58"/>
      <c r="I783" s="58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0"/>
      <c r="U783" s="50"/>
      <c r="V783" s="50"/>
      <c r="W783" s="50"/>
      <c r="X783" s="50"/>
      <c r="Y783" s="50"/>
      <c r="Z783" s="50"/>
      <c r="AA783" s="59" t="b">
        <v>0</v>
      </c>
      <c r="AB783" s="50"/>
      <c r="AC783" s="50"/>
      <c r="AD783" s="50"/>
      <c r="AE783" s="58"/>
      <c r="AF783" s="58"/>
      <c r="AG783" s="50"/>
    </row>
    <row r="784">
      <c r="A784" s="57"/>
      <c r="B784" s="56"/>
      <c r="C784" s="56"/>
      <c r="D784" s="57"/>
      <c r="E784" s="57"/>
      <c r="F784" s="57"/>
      <c r="G784" s="57"/>
      <c r="H784" s="58"/>
      <c r="I784" s="58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0"/>
      <c r="U784" s="50"/>
      <c r="V784" s="50"/>
      <c r="W784" s="50"/>
      <c r="X784" s="50"/>
      <c r="Y784" s="50"/>
      <c r="Z784" s="50"/>
      <c r="AA784" s="59" t="b">
        <v>0</v>
      </c>
      <c r="AB784" s="50"/>
      <c r="AC784" s="50"/>
      <c r="AD784" s="50"/>
      <c r="AE784" s="58"/>
      <c r="AF784" s="58"/>
      <c r="AG784" s="50"/>
    </row>
    <row r="785">
      <c r="A785" s="57"/>
      <c r="B785" s="56"/>
      <c r="C785" s="56"/>
      <c r="D785" s="57"/>
      <c r="E785" s="57"/>
      <c r="F785" s="57"/>
      <c r="G785" s="57"/>
      <c r="H785" s="58"/>
      <c r="I785" s="58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0"/>
      <c r="U785" s="50"/>
      <c r="V785" s="50"/>
      <c r="W785" s="50"/>
      <c r="X785" s="50"/>
      <c r="Y785" s="50"/>
      <c r="Z785" s="50"/>
      <c r="AA785" s="59" t="b">
        <v>0</v>
      </c>
      <c r="AB785" s="50"/>
      <c r="AC785" s="50"/>
      <c r="AD785" s="50"/>
      <c r="AE785" s="58"/>
      <c r="AF785" s="58"/>
      <c r="AG785" s="50"/>
    </row>
    <row r="786">
      <c r="A786" s="57"/>
      <c r="B786" s="56"/>
      <c r="C786" s="56"/>
      <c r="D786" s="57"/>
      <c r="E786" s="57"/>
      <c r="F786" s="57"/>
      <c r="G786" s="57"/>
      <c r="H786" s="58"/>
      <c r="I786" s="58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0"/>
      <c r="U786" s="50"/>
      <c r="V786" s="50"/>
      <c r="W786" s="50"/>
      <c r="X786" s="50"/>
      <c r="Y786" s="50"/>
      <c r="Z786" s="50"/>
      <c r="AA786" s="59" t="b">
        <v>0</v>
      </c>
      <c r="AB786" s="50"/>
      <c r="AC786" s="50"/>
      <c r="AD786" s="50"/>
      <c r="AE786" s="58"/>
      <c r="AF786" s="58"/>
      <c r="AG786" s="50"/>
    </row>
    <row r="787">
      <c r="A787" s="57"/>
      <c r="B787" s="56"/>
      <c r="C787" s="56"/>
      <c r="D787" s="57"/>
      <c r="E787" s="57"/>
      <c r="F787" s="57"/>
      <c r="G787" s="57"/>
      <c r="H787" s="58"/>
      <c r="I787" s="58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0"/>
      <c r="U787" s="50"/>
      <c r="V787" s="50"/>
      <c r="W787" s="50"/>
      <c r="X787" s="50"/>
      <c r="Y787" s="50"/>
      <c r="Z787" s="50"/>
      <c r="AA787" s="59" t="b">
        <v>0</v>
      </c>
      <c r="AB787" s="50"/>
      <c r="AC787" s="50"/>
      <c r="AD787" s="50"/>
      <c r="AE787" s="58"/>
      <c r="AF787" s="58"/>
      <c r="AG787" s="50"/>
    </row>
    <row r="788">
      <c r="A788" s="57"/>
      <c r="B788" s="56"/>
      <c r="C788" s="56"/>
      <c r="D788" s="57"/>
      <c r="E788" s="57"/>
      <c r="F788" s="57"/>
      <c r="G788" s="57"/>
      <c r="H788" s="58"/>
      <c r="I788" s="58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0"/>
      <c r="U788" s="50"/>
      <c r="V788" s="50"/>
      <c r="W788" s="50"/>
      <c r="X788" s="50"/>
      <c r="Y788" s="50"/>
      <c r="Z788" s="50"/>
      <c r="AA788" s="59" t="b">
        <v>0</v>
      </c>
      <c r="AB788" s="50"/>
      <c r="AC788" s="50"/>
      <c r="AD788" s="50"/>
      <c r="AE788" s="58"/>
      <c r="AF788" s="58"/>
      <c r="AG788" s="50"/>
    </row>
    <row r="789">
      <c r="A789" s="57"/>
      <c r="B789" s="56"/>
      <c r="C789" s="56"/>
      <c r="D789" s="57"/>
      <c r="E789" s="57"/>
      <c r="F789" s="57"/>
      <c r="G789" s="57"/>
      <c r="H789" s="58"/>
      <c r="I789" s="58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0"/>
      <c r="U789" s="50"/>
      <c r="V789" s="50"/>
      <c r="W789" s="50"/>
      <c r="X789" s="50"/>
      <c r="Y789" s="50"/>
      <c r="Z789" s="50"/>
      <c r="AA789" s="59" t="b">
        <v>0</v>
      </c>
      <c r="AB789" s="50"/>
      <c r="AC789" s="50"/>
      <c r="AD789" s="50"/>
      <c r="AE789" s="58"/>
      <c r="AF789" s="58"/>
      <c r="AG789" s="50"/>
    </row>
    <row r="790">
      <c r="A790" s="57"/>
      <c r="B790" s="56"/>
      <c r="C790" s="56"/>
      <c r="D790" s="57"/>
      <c r="E790" s="57"/>
      <c r="F790" s="57"/>
      <c r="G790" s="57"/>
      <c r="H790" s="58"/>
      <c r="I790" s="58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0"/>
      <c r="U790" s="50"/>
      <c r="V790" s="50"/>
      <c r="W790" s="50"/>
      <c r="X790" s="50"/>
      <c r="Y790" s="50"/>
      <c r="Z790" s="50"/>
      <c r="AA790" s="59" t="b">
        <v>0</v>
      </c>
      <c r="AB790" s="50"/>
      <c r="AC790" s="50"/>
      <c r="AD790" s="50"/>
      <c r="AE790" s="58"/>
      <c r="AF790" s="58"/>
      <c r="AG790" s="50"/>
    </row>
    <row r="791">
      <c r="A791" s="57"/>
      <c r="B791" s="56"/>
      <c r="C791" s="56"/>
      <c r="D791" s="57"/>
      <c r="E791" s="57"/>
      <c r="F791" s="57"/>
      <c r="G791" s="57"/>
      <c r="H791" s="58"/>
      <c r="I791" s="58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0"/>
      <c r="U791" s="50"/>
      <c r="V791" s="50"/>
      <c r="W791" s="50"/>
      <c r="X791" s="50"/>
      <c r="Y791" s="50"/>
      <c r="Z791" s="50"/>
      <c r="AA791" s="59" t="b">
        <v>0</v>
      </c>
      <c r="AB791" s="50"/>
      <c r="AC791" s="50"/>
      <c r="AD791" s="50"/>
      <c r="AE791" s="58"/>
      <c r="AF791" s="58"/>
      <c r="AG791" s="50"/>
    </row>
    <row r="792">
      <c r="A792" s="57"/>
      <c r="B792" s="56"/>
      <c r="C792" s="56"/>
      <c r="D792" s="57"/>
      <c r="E792" s="57"/>
      <c r="F792" s="57"/>
      <c r="G792" s="57"/>
      <c r="H792" s="58"/>
      <c r="I792" s="58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0"/>
      <c r="U792" s="50"/>
      <c r="V792" s="50"/>
      <c r="W792" s="50"/>
      <c r="X792" s="50"/>
      <c r="Y792" s="50"/>
      <c r="Z792" s="50"/>
      <c r="AA792" s="59" t="b">
        <v>0</v>
      </c>
      <c r="AB792" s="50"/>
      <c r="AC792" s="50"/>
      <c r="AD792" s="50"/>
      <c r="AE792" s="58"/>
      <c r="AF792" s="58"/>
      <c r="AG792" s="50"/>
    </row>
    <row r="793">
      <c r="A793" s="57"/>
      <c r="B793" s="56"/>
      <c r="C793" s="56"/>
      <c r="D793" s="57"/>
      <c r="E793" s="57"/>
      <c r="F793" s="57"/>
      <c r="G793" s="57"/>
      <c r="H793" s="58"/>
      <c r="I793" s="58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0"/>
      <c r="U793" s="50"/>
      <c r="V793" s="50"/>
      <c r="W793" s="50"/>
      <c r="X793" s="50"/>
      <c r="Y793" s="50"/>
      <c r="Z793" s="50"/>
      <c r="AA793" s="59" t="b">
        <v>0</v>
      </c>
      <c r="AB793" s="50"/>
      <c r="AC793" s="50"/>
      <c r="AD793" s="50"/>
      <c r="AE793" s="58"/>
      <c r="AF793" s="58"/>
      <c r="AG793" s="50"/>
    </row>
    <row r="794">
      <c r="A794" s="57"/>
      <c r="B794" s="56"/>
      <c r="C794" s="56"/>
      <c r="D794" s="57"/>
      <c r="E794" s="57"/>
      <c r="F794" s="57"/>
      <c r="G794" s="57"/>
      <c r="H794" s="58"/>
      <c r="I794" s="58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0"/>
      <c r="U794" s="50"/>
      <c r="V794" s="50"/>
      <c r="W794" s="50"/>
      <c r="X794" s="50"/>
      <c r="Y794" s="50"/>
      <c r="Z794" s="50"/>
      <c r="AA794" s="59" t="b">
        <v>0</v>
      </c>
      <c r="AB794" s="50"/>
      <c r="AC794" s="50"/>
      <c r="AD794" s="50"/>
      <c r="AE794" s="58"/>
      <c r="AF794" s="58"/>
      <c r="AG794" s="50"/>
    </row>
    <row r="795">
      <c r="A795" s="57"/>
      <c r="B795" s="56"/>
      <c r="C795" s="56"/>
      <c r="D795" s="57"/>
      <c r="E795" s="57"/>
      <c r="F795" s="57"/>
      <c r="G795" s="57"/>
      <c r="H795" s="58"/>
      <c r="I795" s="58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0"/>
      <c r="U795" s="50"/>
      <c r="V795" s="50"/>
      <c r="W795" s="50"/>
      <c r="X795" s="50"/>
      <c r="Y795" s="50"/>
      <c r="Z795" s="50"/>
      <c r="AA795" s="59" t="b">
        <v>0</v>
      </c>
      <c r="AB795" s="50"/>
      <c r="AC795" s="50"/>
      <c r="AD795" s="50"/>
      <c r="AE795" s="58"/>
      <c r="AF795" s="58"/>
      <c r="AG795" s="50"/>
    </row>
    <row r="796">
      <c r="A796" s="57"/>
      <c r="B796" s="56"/>
      <c r="C796" s="56"/>
      <c r="D796" s="57"/>
      <c r="E796" s="57"/>
      <c r="F796" s="57"/>
      <c r="G796" s="57"/>
      <c r="H796" s="58"/>
      <c r="I796" s="58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0"/>
      <c r="U796" s="50"/>
      <c r="V796" s="50"/>
      <c r="W796" s="50"/>
      <c r="X796" s="50"/>
      <c r="Y796" s="50"/>
      <c r="Z796" s="50"/>
      <c r="AA796" s="59" t="b">
        <v>0</v>
      </c>
      <c r="AB796" s="50"/>
      <c r="AC796" s="50"/>
      <c r="AD796" s="50"/>
      <c r="AE796" s="58"/>
      <c r="AF796" s="58"/>
      <c r="AG796" s="50"/>
    </row>
    <row r="797">
      <c r="A797" s="57"/>
      <c r="B797" s="56"/>
      <c r="C797" s="56"/>
      <c r="D797" s="57"/>
      <c r="E797" s="57"/>
      <c r="F797" s="57"/>
      <c r="G797" s="57"/>
      <c r="H797" s="58"/>
      <c r="I797" s="58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0"/>
      <c r="U797" s="50"/>
      <c r="V797" s="50"/>
      <c r="W797" s="50"/>
      <c r="X797" s="50"/>
      <c r="Y797" s="50"/>
      <c r="Z797" s="50"/>
      <c r="AA797" s="59" t="b">
        <v>0</v>
      </c>
      <c r="AB797" s="50"/>
      <c r="AC797" s="50"/>
      <c r="AD797" s="50"/>
      <c r="AE797" s="58"/>
      <c r="AF797" s="58"/>
      <c r="AG797" s="50"/>
    </row>
    <row r="798">
      <c r="A798" s="57"/>
      <c r="B798" s="56"/>
      <c r="C798" s="56"/>
      <c r="D798" s="57"/>
      <c r="E798" s="57"/>
      <c r="F798" s="57"/>
      <c r="G798" s="57"/>
      <c r="H798" s="58"/>
      <c r="I798" s="58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0"/>
      <c r="U798" s="50"/>
      <c r="V798" s="50"/>
      <c r="W798" s="50"/>
      <c r="X798" s="50"/>
      <c r="Y798" s="50"/>
      <c r="Z798" s="50"/>
      <c r="AA798" s="59" t="b">
        <v>0</v>
      </c>
      <c r="AB798" s="50"/>
      <c r="AC798" s="50"/>
      <c r="AD798" s="50"/>
      <c r="AE798" s="58"/>
      <c r="AF798" s="58"/>
      <c r="AG798" s="50"/>
    </row>
    <row r="799">
      <c r="A799" s="57"/>
      <c r="B799" s="56"/>
      <c r="C799" s="56"/>
      <c r="D799" s="57"/>
      <c r="E799" s="57"/>
      <c r="F799" s="57"/>
      <c r="G799" s="57"/>
      <c r="H799" s="58"/>
      <c r="I799" s="58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0"/>
      <c r="U799" s="50"/>
      <c r="V799" s="50"/>
      <c r="W799" s="50"/>
      <c r="X799" s="50"/>
      <c r="Y799" s="50"/>
      <c r="Z799" s="50"/>
      <c r="AA799" s="59" t="b">
        <v>0</v>
      </c>
      <c r="AB799" s="50"/>
      <c r="AC799" s="50"/>
      <c r="AD799" s="50"/>
      <c r="AE799" s="58"/>
      <c r="AF799" s="58"/>
      <c r="AG799" s="50"/>
    </row>
    <row r="800">
      <c r="A800" s="57"/>
      <c r="B800" s="56"/>
      <c r="C800" s="56"/>
      <c r="D800" s="57"/>
      <c r="E800" s="57"/>
      <c r="F800" s="57"/>
      <c r="G800" s="57"/>
      <c r="H800" s="58"/>
      <c r="I800" s="58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0"/>
      <c r="U800" s="50"/>
      <c r="V800" s="50"/>
      <c r="W800" s="50"/>
      <c r="X800" s="50"/>
      <c r="Y800" s="50"/>
      <c r="Z800" s="50"/>
      <c r="AA800" s="59" t="b">
        <v>0</v>
      </c>
      <c r="AB800" s="50"/>
      <c r="AC800" s="50"/>
      <c r="AD800" s="50"/>
      <c r="AE800" s="58"/>
      <c r="AF800" s="58"/>
      <c r="AG800" s="50"/>
    </row>
    <row r="801">
      <c r="A801" s="57"/>
      <c r="B801" s="56"/>
      <c r="C801" s="56"/>
      <c r="D801" s="57"/>
      <c r="E801" s="57"/>
      <c r="F801" s="57"/>
      <c r="G801" s="57"/>
      <c r="H801" s="58"/>
      <c r="I801" s="58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0"/>
      <c r="U801" s="50"/>
      <c r="V801" s="50"/>
      <c r="W801" s="50"/>
      <c r="X801" s="50"/>
      <c r="Y801" s="50"/>
      <c r="Z801" s="50"/>
      <c r="AA801" s="59" t="b">
        <v>0</v>
      </c>
      <c r="AB801" s="50"/>
      <c r="AC801" s="50"/>
      <c r="AD801" s="50"/>
      <c r="AE801" s="58"/>
      <c r="AF801" s="58"/>
      <c r="AG801" s="50"/>
    </row>
    <row r="802">
      <c r="A802" s="57"/>
      <c r="B802" s="56"/>
      <c r="C802" s="56"/>
      <c r="D802" s="57"/>
      <c r="E802" s="57"/>
      <c r="F802" s="57"/>
      <c r="G802" s="57"/>
      <c r="H802" s="58"/>
      <c r="I802" s="58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0"/>
      <c r="U802" s="50"/>
      <c r="V802" s="50"/>
      <c r="W802" s="50"/>
      <c r="X802" s="50"/>
      <c r="Y802" s="50"/>
      <c r="Z802" s="50"/>
      <c r="AA802" s="59" t="b">
        <v>0</v>
      </c>
      <c r="AB802" s="50"/>
      <c r="AC802" s="50"/>
      <c r="AD802" s="50"/>
      <c r="AE802" s="58"/>
      <c r="AF802" s="58"/>
      <c r="AG802" s="50"/>
    </row>
    <row r="803">
      <c r="A803" s="57"/>
      <c r="B803" s="56"/>
      <c r="C803" s="56"/>
      <c r="D803" s="57"/>
      <c r="E803" s="57"/>
      <c r="F803" s="57"/>
      <c r="G803" s="57"/>
      <c r="H803" s="58"/>
      <c r="I803" s="58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0"/>
      <c r="U803" s="50"/>
      <c r="V803" s="50"/>
      <c r="W803" s="50"/>
      <c r="X803" s="50"/>
      <c r="Y803" s="50"/>
      <c r="Z803" s="50"/>
      <c r="AA803" s="59" t="b">
        <v>0</v>
      </c>
      <c r="AB803" s="50"/>
      <c r="AC803" s="50"/>
      <c r="AD803" s="50"/>
      <c r="AE803" s="58"/>
      <c r="AF803" s="58"/>
      <c r="AG803" s="50"/>
    </row>
    <row r="804">
      <c r="A804" s="57"/>
      <c r="B804" s="56"/>
      <c r="C804" s="56"/>
      <c r="D804" s="57"/>
      <c r="E804" s="57"/>
      <c r="F804" s="57"/>
      <c r="G804" s="57"/>
      <c r="H804" s="58"/>
      <c r="I804" s="58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0"/>
      <c r="U804" s="50"/>
      <c r="V804" s="50"/>
      <c r="W804" s="50"/>
      <c r="X804" s="50"/>
      <c r="Y804" s="50"/>
      <c r="Z804" s="50"/>
      <c r="AA804" s="59" t="b">
        <v>0</v>
      </c>
      <c r="AB804" s="50"/>
      <c r="AC804" s="50"/>
      <c r="AD804" s="50"/>
      <c r="AE804" s="58"/>
      <c r="AF804" s="58"/>
      <c r="AG804" s="50"/>
    </row>
    <row r="805">
      <c r="A805" s="57"/>
      <c r="B805" s="56"/>
      <c r="C805" s="56"/>
      <c r="D805" s="57"/>
      <c r="E805" s="57"/>
      <c r="F805" s="57"/>
      <c r="G805" s="57"/>
      <c r="H805" s="58"/>
      <c r="I805" s="58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0"/>
      <c r="U805" s="50"/>
      <c r="V805" s="50"/>
      <c r="W805" s="50"/>
      <c r="X805" s="50"/>
      <c r="Y805" s="50"/>
      <c r="Z805" s="50"/>
      <c r="AA805" s="59" t="b">
        <v>0</v>
      </c>
      <c r="AB805" s="50"/>
      <c r="AC805" s="50"/>
      <c r="AD805" s="50"/>
      <c r="AE805" s="58"/>
      <c r="AF805" s="58"/>
      <c r="AG805" s="50"/>
    </row>
    <row r="806">
      <c r="A806" s="57"/>
      <c r="B806" s="56"/>
      <c r="C806" s="56"/>
      <c r="D806" s="57"/>
      <c r="E806" s="57"/>
      <c r="F806" s="57"/>
      <c r="G806" s="57"/>
      <c r="H806" s="58"/>
      <c r="I806" s="58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0"/>
      <c r="U806" s="50"/>
      <c r="V806" s="50"/>
      <c r="W806" s="50"/>
      <c r="X806" s="50"/>
      <c r="Y806" s="50"/>
      <c r="Z806" s="50"/>
      <c r="AA806" s="59" t="b">
        <v>0</v>
      </c>
      <c r="AB806" s="50"/>
      <c r="AC806" s="50"/>
      <c r="AD806" s="50"/>
      <c r="AE806" s="58"/>
      <c r="AF806" s="58"/>
      <c r="AG806" s="50"/>
    </row>
    <row r="807">
      <c r="A807" s="57"/>
      <c r="B807" s="56"/>
      <c r="C807" s="56"/>
      <c r="D807" s="57"/>
      <c r="E807" s="57"/>
      <c r="F807" s="57"/>
      <c r="G807" s="57"/>
      <c r="H807" s="58"/>
      <c r="I807" s="58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0"/>
      <c r="U807" s="50"/>
      <c r="V807" s="50"/>
      <c r="W807" s="50"/>
      <c r="X807" s="50"/>
      <c r="Y807" s="50"/>
      <c r="Z807" s="50"/>
      <c r="AA807" s="59" t="b">
        <v>0</v>
      </c>
      <c r="AB807" s="50"/>
      <c r="AC807" s="50"/>
      <c r="AD807" s="50"/>
      <c r="AE807" s="58"/>
      <c r="AF807" s="58"/>
      <c r="AG807" s="50"/>
    </row>
    <row r="808">
      <c r="A808" s="57"/>
      <c r="B808" s="56"/>
      <c r="C808" s="56"/>
      <c r="D808" s="57"/>
      <c r="E808" s="57"/>
      <c r="F808" s="57"/>
      <c r="G808" s="57"/>
      <c r="H808" s="58"/>
      <c r="I808" s="58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0"/>
      <c r="U808" s="50"/>
      <c r="V808" s="50"/>
      <c r="W808" s="50"/>
      <c r="X808" s="50"/>
      <c r="Y808" s="50"/>
      <c r="Z808" s="50"/>
      <c r="AA808" s="59" t="b">
        <v>0</v>
      </c>
      <c r="AB808" s="50"/>
      <c r="AC808" s="50"/>
      <c r="AD808" s="50"/>
      <c r="AE808" s="58"/>
      <c r="AF808" s="58"/>
      <c r="AG808" s="50"/>
    </row>
    <row r="809">
      <c r="A809" s="57"/>
      <c r="B809" s="56"/>
      <c r="C809" s="56"/>
      <c r="D809" s="57"/>
      <c r="E809" s="57"/>
      <c r="F809" s="57"/>
      <c r="G809" s="57"/>
      <c r="H809" s="58"/>
      <c r="I809" s="58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0"/>
      <c r="U809" s="50"/>
      <c r="V809" s="50"/>
      <c r="W809" s="50"/>
      <c r="X809" s="50"/>
      <c r="Y809" s="50"/>
      <c r="Z809" s="50"/>
      <c r="AA809" s="59" t="b">
        <v>0</v>
      </c>
      <c r="AB809" s="50"/>
      <c r="AC809" s="50"/>
      <c r="AD809" s="50"/>
      <c r="AE809" s="58"/>
      <c r="AF809" s="58"/>
      <c r="AG809" s="50"/>
    </row>
    <row r="810">
      <c r="A810" s="57"/>
      <c r="B810" s="56"/>
      <c r="C810" s="56"/>
      <c r="D810" s="57"/>
      <c r="E810" s="57"/>
      <c r="F810" s="57"/>
      <c r="G810" s="57"/>
      <c r="H810" s="58"/>
      <c r="I810" s="58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0"/>
      <c r="U810" s="50"/>
      <c r="V810" s="50"/>
      <c r="W810" s="50"/>
      <c r="X810" s="50"/>
      <c r="Y810" s="50"/>
      <c r="Z810" s="50"/>
      <c r="AA810" s="59" t="b">
        <v>0</v>
      </c>
      <c r="AB810" s="50"/>
      <c r="AC810" s="50"/>
      <c r="AD810" s="50"/>
      <c r="AE810" s="58"/>
      <c r="AF810" s="58"/>
      <c r="AG810" s="50"/>
    </row>
    <row r="811">
      <c r="A811" s="57"/>
      <c r="B811" s="56"/>
      <c r="C811" s="56"/>
      <c r="D811" s="57"/>
      <c r="E811" s="57"/>
      <c r="F811" s="57"/>
      <c r="G811" s="57"/>
      <c r="H811" s="58"/>
      <c r="I811" s="58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0"/>
      <c r="U811" s="50"/>
      <c r="V811" s="50"/>
      <c r="W811" s="50"/>
      <c r="X811" s="50"/>
      <c r="Y811" s="50"/>
      <c r="Z811" s="50"/>
      <c r="AA811" s="59" t="b">
        <v>0</v>
      </c>
      <c r="AB811" s="50"/>
      <c r="AC811" s="50"/>
      <c r="AD811" s="50"/>
      <c r="AE811" s="58"/>
      <c r="AF811" s="58"/>
      <c r="AG811" s="50"/>
    </row>
    <row r="812">
      <c r="A812" s="57"/>
      <c r="B812" s="56"/>
      <c r="C812" s="56"/>
      <c r="D812" s="57"/>
      <c r="E812" s="57"/>
      <c r="F812" s="57"/>
      <c r="G812" s="57"/>
      <c r="H812" s="58"/>
      <c r="I812" s="58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0"/>
      <c r="U812" s="50"/>
      <c r="V812" s="50"/>
      <c r="W812" s="50"/>
      <c r="X812" s="50"/>
      <c r="Y812" s="50"/>
      <c r="Z812" s="50"/>
      <c r="AA812" s="59" t="b">
        <v>0</v>
      </c>
      <c r="AB812" s="50"/>
      <c r="AC812" s="50"/>
      <c r="AD812" s="50"/>
      <c r="AE812" s="58"/>
      <c r="AF812" s="58"/>
      <c r="AG812" s="50"/>
    </row>
    <row r="813">
      <c r="A813" s="57"/>
      <c r="B813" s="56"/>
      <c r="C813" s="56"/>
      <c r="D813" s="57"/>
      <c r="E813" s="57"/>
      <c r="F813" s="57"/>
      <c r="G813" s="57"/>
      <c r="H813" s="58"/>
      <c r="I813" s="58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0"/>
      <c r="U813" s="50"/>
      <c r="V813" s="50"/>
      <c r="W813" s="50"/>
      <c r="X813" s="50"/>
      <c r="Y813" s="50"/>
      <c r="Z813" s="50"/>
      <c r="AA813" s="59" t="b">
        <v>0</v>
      </c>
      <c r="AB813" s="50"/>
      <c r="AC813" s="50"/>
      <c r="AD813" s="50"/>
      <c r="AE813" s="58"/>
      <c r="AF813" s="58"/>
      <c r="AG813" s="50"/>
    </row>
    <row r="814">
      <c r="A814" s="57"/>
      <c r="B814" s="56"/>
      <c r="C814" s="56"/>
      <c r="D814" s="57"/>
      <c r="E814" s="57"/>
      <c r="F814" s="57"/>
      <c r="G814" s="57"/>
      <c r="H814" s="58"/>
      <c r="I814" s="58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0"/>
      <c r="U814" s="50"/>
      <c r="V814" s="50"/>
      <c r="W814" s="50"/>
      <c r="X814" s="50"/>
      <c r="Y814" s="50"/>
      <c r="Z814" s="50"/>
      <c r="AA814" s="59" t="b">
        <v>0</v>
      </c>
      <c r="AB814" s="50"/>
      <c r="AC814" s="50"/>
      <c r="AD814" s="50"/>
      <c r="AE814" s="58"/>
      <c r="AF814" s="58"/>
      <c r="AG814" s="50"/>
    </row>
    <row r="815">
      <c r="A815" s="57"/>
      <c r="B815" s="56"/>
      <c r="C815" s="56"/>
      <c r="D815" s="57"/>
      <c r="E815" s="57"/>
      <c r="F815" s="57"/>
      <c r="G815" s="57"/>
      <c r="H815" s="58"/>
      <c r="I815" s="58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0"/>
      <c r="U815" s="50"/>
      <c r="V815" s="50"/>
      <c r="W815" s="50"/>
      <c r="X815" s="50"/>
      <c r="Y815" s="50"/>
      <c r="Z815" s="50"/>
      <c r="AA815" s="59" t="b">
        <v>0</v>
      </c>
      <c r="AB815" s="50"/>
      <c r="AC815" s="50"/>
      <c r="AD815" s="50"/>
      <c r="AE815" s="58"/>
      <c r="AF815" s="58"/>
      <c r="AG815" s="50"/>
    </row>
    <row r="816">
      <c r="A816" s="57"/>
      <c r="B816" s="56"/>
      <c r="C816" s="56"/>
      <c r="D816" s="57"/>
      <c r="E816" s="57"/>
      <c r="F816" s="57"/>
      <c r="G816" s="57"/>
      <c r="H816" s="58"/>
      <c r="I816" s="58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0"/>
      <c r="U816" s="50"/>
      <c r="V816" s="50"/>
      <c r="W816" s="50"/>
      <c r="X816" s="50"/>
      <c r="Y816" s="50"/>
      <c r="Z816" s="50"/>
      <c r="AA816" s="59" t="b">
        <v>0</v>
      </c>
      <c r="AB816" s="50"/>
      <c r="AC816" s="50"/>
      <c r="AD816" s="50"/>
      <c r="AE816" s="58"/>
      <c r="AF816" s="58"/>
      <c r="AG816" s="50"/>
    </row>
    <row r="817">
      <c r="A817" s="57"/>
      <c r="B817" s="56"/>
      <c r="C817" s="56"/>
      <c r="D817" s="57"/>
      <c r="E817" s="57"/>
      <c r="F817" s="57"/>
      <c r="G817" s="57"/>
      <c r="H817" s="58"/>
      <c r="I817" s="58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0"/>
      <c r="U817" s="50"/>
      <c r="V817" s="50"/>
      <c r="W817" s="50"/>
      <c r="X817" s="50"/>
      <c r="Y817" s="50"/>
      <c r="Z817" s="50"/>
      <c r="AA817" s="59" t="b">
        <v>0</v>
      </c>
      <c r="AB817" s="50"/>
      <c r="AC817" s="50"/>
      <c r="AD817" s="50"/>
      <c r="AE817" s="58"/>
      <c r="AF817" s="58"/>
      <c r="AG817" s="50"/>
    </row>
    <row r="818">
      <c r="A818" s="57"/>
      <c r="B818" s="56"/>
      <c r="C818" s="56"/>
      <c r="D818" s="57"/>
      <c r="E818" s="57"/>
      <c r="F818" s="57"/>
      <c r="G818" s="57"/>
      <c r="H818" s="58"/>
      <c r="I818" s="58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0"/>
      <c r="U818" s="50"/>
      <c r="V818" s="50"/>
      <c r="W818" s="50"/>
      <c r="X818" s="50"/>
      <c r="Y818" s="50"/>
      <c r="Z818" s="50"/>
      <c r="AA818" s="59" t="b">
        <v>0</v>
      </c>
      <c r="AB818" s="50"/>
      <c r="AC818" s="50"/>
      <c r="AD818" s="50"/>
      <c r="AE818" s="58"/>
      <c r="AF818" s="58"/>
      <c r="AG818" s="50"/>
    </row>
    <row r="819">
      <c r="A819" s="57"/>
      <c r="B819" s="56"/>
      <c r="C819" s="56"/>
      <c r="D819" s="57"/>
      <c r="E819" s="57"/>
      <c r="F819" s="57"/>
      <c r="G819" s="57"/>
      <c r="H819" s="58"/>
      <c r="I819" s="58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0"/>
      <c r="U819" s="50"/>
      <c r="V819" s="50"/>
      <c r="W819" s="50"/>
      <c r="X819" s="50"/>
      <c r="Y819" s="50"/>
      <c r="Z819" s="50"/>
      <c r="AA819" s="59" t="b">
        <v>0</v>
      </c>
      <c r="AB819" s="50"/>
      <c r="AC819" s="50"/>
      <c r="AD819" s="50"/>
      <c r="AE819" s="58"/>
      <c r="AF819" s="58"/>
      <c r="AG819" s="50"/>
    </row>
    <row r="820">
      <c r="A820" s="57"/>
      <c r="B820" s="56"/>
      <c r="C820" s="56"/>
      <c r="D820" s="57"/>
      <c r="E820" s="57"/>
      <c r="F820" s="57"/>
      <c r="G820" s="57"/>
      <c r="H820" s="58"/>
      <c r="I820" s="58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0"/>
      <c r="U820" s="50"/>
      <c r="V820" s="50"/>
      <c r="W820" s="50"/>
      <c r="X820" s="50"/>
      <c r="Y820" s="50"/>
      <c r="Z820" s="50"/>
      <c r="AA820" s="59" t="b">
        <v>0</v>
      </c>
      <c r="AB820" s="50"/>
      <c r="AC820" s="50"/>
      <c r="AD820" s="50"/>
      <c r="AE820" s="58"/>
      <c r="AF820" s="58"/>
      <c r="AG820" s="50"/>
    </row>
    <row r="821">
      <c r="A821" s="57"/>
      <c r="B821" s="56"/>
      <c r="C821" s="56"/>
      <c r="D821" s="57"/>
      <c r="E821" s="57"/>
      <c r="F821" s="57"/>
      <c r="G821" s="57"/>
      <c r="H821" s="58"/>
      <c r="I821" s="58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0"/>
      <c r="U821" s="50"/>
      <c r="V821" s="50"/>
      <c r="W821" s="50"/>
      <c r="X821" s="50"/>
      <c r="Y821" s="50"/>
      <c r="Z821" s="50"/>
      <c r="AA821" s="59" t="b">
        <v>0</v>
      </c>
      <c r="AB821" s="50"/>
      <c r="AC821" s="50"/>
      <c r="AD821" s="50"/>
      <c r="AE821" s="58"/>
      <c r="AF821" s="58"/>
      <c r="AG821" s="50"/>
    </row>
    <row r="822">
      <c r="A822" s="57"/>
      <c r="B822" s="56"/>
      <c r="C822" s="56"/>
      <c r="D822" s="57"/>
      <c r="E822" s="57"/>
      <c r="F822" s="57"/>
      <c r="G822" s="57"/>
      <c r="H822" s="58"/>
      <c r="I822" s="58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0"/>
      <c r="U822" s="50"/>
      <c r="V822" s="50"/>
      <c r="W822" s="50"/>
      <c r="X822" s="50"/>
      <c r="Y822" s="50"/>
      <c r="Z822" s="50"/>
      <c r="AA822" s="59" t="b">
        <v>0</v>
      </c>
      <c r="AB822" s="50"/>
      <c r="AC822" s="50"/>
      <c r="AD822" s="50"/>
      <c r="AE822" s="58"/>
      <c r="AF822" s="58"/>
      <c r="AG822" s="50"/>
    </row>
    <row r="823">
      <c r="A823" s="57"/>
      <c r="B823" s="56"/>
      <c r="C823" s="56"/>
      <c r="D823" s="57"/>
      <c r="E823" s="57"/>
      <c r="F823" s="57"/>
      <c r="G823" s="57"/>
      <c r="H823" s="58"/>
      <c r="I823" s="58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0"/>
      <c r="U823" s="50"/>
      <c r="V823" s="50"/>
      <c r="W823" s="50"/>
      <c r="X823" s="50"/>
      <c r="Y823" s="50"/>
      <c r="Z823" s="50"/>
      <c r="AA823" s="59" t="b">
        <v>0</v>
      </c>
      <c r="AB823" s="50"/>
      <c r="AC823" s="50"/>
      <c r="AD823" s="50"/>
      <c r="AE823" s="58"/>
      <c r="AF823" s="58"/>
      <c r="AG823" s="50"/>
    </row>
    <row r="824">
      <c r="A824" s="57"/>
      <c r="B824" s="56"/>
      <c r="C824" s="56"/>
      <c r="D824" s="57"/>
      <c r="E824" s="57"/>
      <c r="F824" s="57"/>
      <c r="G824" s="57"/>
      <c r="H824" s="58"/>
      <c r="I824" s="58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0"/>
      <c r="U824" s="50"/>
      <c r="V824" s="50"/>
      <c r="W824" s="50"/>
      <c r="X824" s="50"/>
      <c r="Y824" s="50"/>
      <c r="Z824" s="50"/>
      <c r="AA824" s="59" t="b">
        <v>0</v>
      </c>
      <c r="AB824" s="50"/>
      <c r="AC824" s="50"/>
      <c r="AD824" s="50"/>
      <c r="AE824" s="58"/>
      <c r="AF824" s="58"/>
      <c r="AG824" s="50"/>
    </row>
    <row r="825">
      <c r="A825" s="57"/>
      <c r="B825" s="56"/>
      <c r="C825" s="56"/>
      <c r="D825" s="57"/>
      <c r="E825" s="57"/>
      <c r="F825" s="57"/>
      <c r="G825" s="57"/>
      <c r="H825" s="58"/>
      <c r="I825" s="58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0"/>
      <c r="U825" s="50"/>
      <c r="V825" s="50"/>
      <c r="W825" s="50"/>
      <c r="X825" s="50"/>
      <c r="Y825" s="50"/>
      <c r="Z825" s="50"/>
      <c r="AA825" s="59" t="b">
        <v>0</v>
      </c>
      <c r="AB825" s="50"/>
      <c r="AC825" s="50"/>
      <c r="AD825" s="50"/>
      <c r="AE825" s="58"/>
      <c r="AF825" s="58"/>
      <c r="AG825" s="50"/>
    </row>
    <row r="826">
      <c r="A826" s="57"/>
      <c r="B826" s="56"/>
      <c r="C826" s="56"/>
      <c r="D826" s="57"/>
      <c r="E826" s="57"/>
      <c r="F826" s="57"/>
      <c r="G826" s="57"/>
      <c r="H826" s="58"/>
      <c r="I826" s="58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0"/>
      <c r="U826" s="50"/>
      <c r="V826" s="50"/>
      <c r="W826" s="50"/>
      <c r="X826" s="50"/>
      <c r="Y826" s="50"/>
      <c r="Z826" s="50"/>
      <c r="AA826" s="59" t="b">
        <v>0</v>
      </c>
      <c r="AB826" s="50"/>
      <c r="AC826" s="50"/>
      <c r="AD826" s="50"/>
      <c r="AE826" s="58"/>
      <c r="AF826" s="58"/>
      <c r="AG826" s="50"/>
    </row>
    <row r="827">
      <c r="A827" s="57"/>
      <c r="B827" s="56"/>
      <c r="C827" s="56"/>
      <c r="D827" s="57"/>
      <c r="E827" s="57"/>
      <c r="F827" s="57"/>
      <c r="G827" s="57"/>
      <c r="H827" s="58"/>
      <c r="I827" s="58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0"/>
      <c r="U827" s="50"/>
      <c r="V827" s="50"/>
      <c r="W827" s="50"/>
      <c r="X827" s="50"/>
      <c r="Y827" s="50"/>
      <c r="Z827" s="50"/>
      <c r="AA827" s="59" t="b">
        <v>0</v>
      </c>
      <c r="AB827" s="50"/>
      <c r="AC827" s="50"/>
      <c r="AD827" s="50"/>
      <c r="AE827" s="58"/>
      <c r="AF827" s="58"/>
      <c r="AG827" s="50"/>
    </row>
    <row r="828">
      <c r="A828" s="57"/>
      <c r="B828" s="56"/>
      <c r="C828" s="56"/>
      <c r="D828" s="57"/>
      <c r="E828" s="57"/>
      <c r="F828" s="57"/>
      <c r="G828" s="57"/>
      <c r="H828" s="58"/>
      <c r="I828" s="58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0"/>
      <c r="U828" s="50"/>
      <c r="V828" s="50"/>
      <c r="W828" s="50"/>
      <c r="X828" s="50"/>
      <c r="Y828" s="50"/>
      <c r="Z828" s="50"/>
      <c r="AA828" s="59" t="b">
        <v>0</v>
      </c>
      <c r="AB828" s="50"/>
      <c r="AC828" s="50"/>
      <c r="AD828" s="50"/>
      <c r="AE828" s="58"/>
      <c r="AF828" s="58"/>
      <c r="AG828" s="50"/>
    </row>
    <row r="829">
      <c r="A829" s="57"/>
      <c r="B829" s="56"/>
      <c r="C829" s="56"/>
      <c r="D829" s="57"/>
      <c r="E829" s="57"/>
      <c r="F829" s="57"/>
      <c r="G829" s="57"/>
      <c r="H829" s="58"/>
      <c r="I829" s="58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0"/>
      <c r="U829" s="50"/>
      <c r="V829" s="50"/>
      <c r="W829" s="50"/>
      <c r="X829" s="50"/>
      <c r="Y829" s="50"/>
      <c r="Z829" s="50"/>
      <c r="AA829" s="59" t="b">
        <v>0</v>
      </c>
      <c r="AB829" s="50"/>
      <c r="AC829" s="50"/>
      <c r="AD829" s="50"/>
      <c r="AE829" s="58"/>
      <c r="AF829" s="58"/>
      <c r="AG829" s="50"/>
    </row>
    <row r="830">
      <c r="A830" s="57"/>
      <c r="B830" s="56"/>
      <c r="C830" s="56"/>
      <c r="D830" s="57"/>
      <c r="E830" s="57"/>
      <c r="F830" s="57"/>
      <c r="G830" s="57"/>
      <c r="H830" s="58"/>
      <c r="I830" s="58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0"/>
      <c r="U830" s="50"/>
      <c r="V830" s="50"/>
      <c r="W830" s="50"/>
      <c r="X830" s="50"/>
      <c r="Y830" s="50"/>
      <c r="Z830" s="50"/>
      <c r="AA830" s="59" t="b">
        <v>0</v>
      </c>
      <c r="AB830" s="50"/>
      <c r="AC830" s="50"/>
      <c r="AD830" s="50"/>
      <c r="AE830" s="58"/>
      <c r="AF830" s="58"/>
      <c r="AG830" s="50"/>
    </row>
    <row r="831">
      <c r="A831" s="57"/>
      <c r="B831" s="56"/>
      <c r="C831" s="56"/>
      <c r="D831" s="57"/>
      <c r="E831" s="57"/>
      <c r="F831" s="57"/>
      <c r="G831" s="57"/>
      <c r="H831" s="58"/>
      <c r="I831" s="58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0"/>
      <c r="U831" s="50"/>
      <c r="V831" s="50"/>
      <c r="W831" s="50"/>
      <c r="X831" s="50"/>
      <c r="Y831" s="50"/>
      <c r="Z831" s="50"/>
      <c r="AA831" s="59" t="b">
        <v>0</v>
      </c>
      <c r="AB831" s="50"/>
      <c r="AC831" s="50"/>
      <c r="AD831" s="50"/>
      <c r="AE831" s="58"/>
      <c r="AF831" s="58"/>
      <c r="AG831" s="50"/>
    </row>
    <row r="832">
      <c r="A832" s="57"/>
      <c r="B832" s="56"/>
      <c r="C832" s="56"/>
      <c r="D832" s="57"/>
      <c r="E832" s="57"/>
      <c r="F832" s="57"/>
      <c r="G832" s="57"/>
      <c r="H832" s="58"/>
      <c r="I832" s="58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0"/>
      <c r="U832" s="50"/>
      <c r="V832" s="50"/>
      <c r="W832" s="50"/>
      <c r="X832" s="50"/>
      <c r="Y832" s="50"/>
      <c r="Z832" s="50"/>
      <c r="AA832" s="59" t="b">
        <v>0</v>
      </c>
      <c r="AB832" s="50"/>
      <c r="AC832" s="50"/>
      <c r="AD832" s="50"/>
      <c r="AE832" s="58"/>
      <c r="AF832" s="58"/>
      <c r="AG832" s="50"/>
    </row>
    <row r="833">
      <c r="A833" s="57"/>
      <c r="B833" s="56"/>
      <c r="C833" s="56"/>
      <c r="D833" s="57"/>
      <c r="E833" s="57"/>
      <c r="F833" s="57"/>
      <c r="G833" s="57"/>
      <c r="H833" s="58"/>
      <c r="I833" s="58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0"/>
      <c r="U833" s="50"/>
      <c r="V833" s="50"/>
      <c r="W833" s="50"/>
      <c r="X833" s="50"/>
      <c r="Y833" s="50"/>
      <c r="Z833" s="50"/>
      <c r="AA833" s="59" t="b">
        <v>0</v>
      </c>
      <c r="AB833" s="50"/>
      <c r="AC833" s="50"/>
      <c r="AD833" s="50"/>
      <c r="AE833" s="58"/>
      <c r="AF833" s="58"/>
      <c r="AG833" s="50"/>
    </row>
    <row r="834">
      <c r="A834" s="57"/>
      <c r="B834" s="56"/>
      <c r="C834" s="56"/>
      <c r="D834" s="57"/>
      <c r="E834" s="57"/>
      <c r="F834" s="57"/>
      <c r="G834" s="57"/>
      <c r="H834" s="58"/>
      <c r="I834" s="58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0"/>
      <c r="U834" s="50"/>
      <c r="V834" s="50"/>
      <c r="W834" s="50"/>
      <c r="X834" s="50"/>
      <c r="Y834" s="50"/>
      <c r="Z834" s="50"/>
      <c r="AA834" s="59" t="b">
        <v>0</v>
      </c>
      <c r="AB834" s="50"/>
      <c r="AC834" s="50"/>
      <c r="AD834" s="50"/>
      <c r="AE834" s="58"/>
      <c r="AF834" s="58"/>
      <c r="AG834" s="50"/>
    </row>
    <row r="835">
      <c r="A835" s="57"/>
      <c r="B835" s="56"/>
      <c r="C835" s="56"/>
      <c r="D835" s="57"/>
      <c r="E835" s="57"/>
      <c r="F835" s="57"/>
      <c r="G835" s="57"/>
      <c r="H835" s="58"/>
      <c r="I835" s="58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0"/>
      <c r="U835" s="50"/>
      <c r="V835" s="50"/>
      <c r="W835" s="50"/>
      <c r="X835" s="50"/>
      <c r="Y835" s="50"/>
      <c r="Z835" s="50"/>
      <c r="AA835" s="59" t="b">
        <v>0</v>
      </c>
      <c r="AB835" s="50"/>
      <c r="AC835" s="50"/>
      <c r="AD835" s="50"/>
      <c r="AE835" s="58"/>
      <c r="AF835" s="58"/>
      <c r="AG835" s="50"/>
    </row>
    <row r="836">
      <c r="A836" s="57"/>
      <c r="B836" s="56"/>
      <c r="C836" s="56"/>
      <c r="D836" s="57"/>
      <c r="E836" s="57"/>
      <c r="F836" s="57"/>
      <c r="G836" s="57"/>
      <c r="H836" s="58"/>
      <c r="I836" s="58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0"/>
      <c r="U836" s="50"/>
      <c r="V836" s="50"/>
      <c r="W836" s="50"/>
      <c r="X836" s="50"/>
      <c r="Y836" s="50"/>
      <c r="Z836" s="50"/>
      <c r="AA836" s="59" t="b">
        <v>0</v>
      </c>
      <c r="AB836" s="50"/>
      <c r="AC836" s="50"/>
      <c r="AD836" s="50"/>
      <c r="AE836" s="58"/>
      <c r="AF836" s="58"/>
      <c r="AG836" s="50"/>
    </row>
    <row r="837">
      <c r="A837" s="57"/>
      <c r="B837" s="56"/>
      <c r="C837" s="56"/>
      <c r="D837" s="57"/>
      <c r="E837" s="57"/>
      <c r="F837" s="57"/>
      <c r="G837" s="57"/>
      <c r="H837" s="58"/>
      <c r="I837" s="58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0"/>
      <c r="U837" s="50"/>
      <c r="V837" s="50"/>
      <c r="W837" s="50"/>
      <c r="X837" s="50"/>
      <c r="Y837" s="50"/>
      <c r="Z837" s="50"/>
      <c r="AA837" s="59" t="b">
        <v>0</v>
      </c>
      <c r="AB837" s="50"/>
      <c r="AC837" s="50"/>
      <c r="AD837" s="50"/>
      <c r="AE837" s="58"/>
      <c r="AF837" s="58"/>
      <c r="AG837" s="50"/>
    </row>
    <row r="838">
      <c r="A838" s="57"/>
      <c r="B838" s="56"/>
      <c r="C838" s="56"/>
      <c r="D838" s="57"/>
      <c r="E838" s="57"/>
      <c r="F838" s="57"/>
      <c r="G838" s="57"/>
      <c r="H838" s="58"/>
      <c r="I838" s="58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0"/>
      <c r="U838" s="50"/>
      <c r="V838" s="50"/>
      <c r="W838" s="50"/>
      <c r="X838" s="50"/>
      <c r="Y838" s="50"/>
      <c r="Z838" s="50"/>
      <c r="AA838" s="59" t="b">
        <v>0</v>
      </c>
      <c r="AB838" s="50"/>
      <c r="AC838" s="50"/>
      <c r="AD838" s="50"/>
      <c r="AE838" s="58"/>
      <c r="AF838" s="58"/>
      <c r="AG838" s="50"/>
    </row>
    <row r="839">
      <c r="A839" s="57"/>
      <c r="B839" s="56"/>
      <c r="C839" s="56"/>
      <c r="D839" s="57"/>
      <c r="E839" s="57"/>
      <c r="F839" s="57"/>
      <c r="G839" s="57"/>
      <c r="H839" s="58"/>
      <c r="I839" s="58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0"/>
      <c r="U839" s="50"/>
      <c r="V839" s="50"/>
      <c r="W839" s="50"/>
      <c r="X839" s="50"/>
      <c r="Y839" s="50"/>
      <c r="Z839" s="50"/>
      <c r="AA839" s="59" t="b">
        <v>0</v>
      </c>
      <c r="AB839" s="50"/>
      <c r="AC839" s="50"/>
      <c r="AD839" s="50"/>
      <c r="AE839" s="58"/>
      <c r="AF839" s="58"/>
      <c r="AG839" s="50"/>
    </row>
    <row r="840">
      <c r="A840" s="57"/>
      <c r="B840" s="56"/>
      <c r="C840" s="56"/>
      <c r="D840" s="57"/>
      <c r="E840" s="57"/>
      <c r="F840" s="57"/>
      <c r="G840" s="57"/>
      <c r="H840" s="58"/>
      <c r="I840" s="58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0"/>
      <c r="U840" s="50"/>
      <c r="V840" s="50"/>
      <c r="W840" s="50"/>
      <c r="X840" s="50"/>
      <c r="Y840" s="50"/>
      <c r="Z840" s="50"/>
      <c r="AA840" s="59" t="b">
        <v>0</v>
      </c>
      <c r="AB840" s="50"/>
      <c r="AC840" s="50"/>
      <c r="AD840" s="50"/>
      <c r="AE840" s="58"/>
      <c r="AF840" s="58"/>
      <c r="AG840" s="50"/>
    </row>
    <row r="841">
      <c r="A841" s="57"/>
      <c r="B841" s="56"/>
      <c r="C841" s="56"/>
      <c r="D841" s="57"/>
      <c r="E841" s="57"/>
      <c r="F841" s="57"/>
      <c r="G841" s="57"/>
      <c r="H841" s="58"/>
      <c r="I841" s="58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0"/>
      <c r="U841" s="50"/>
      <c r="V841" s="50"/>
      <c r="W841" s="50"/>
      <c r="X841" s="50"/>
      <c r="Y841" s="50"/>
      <c r="Z841" s="50"/>
      <c r="AA841" s="59" t="b">
        <v>0</v>
      </c>
      <c r="AB841" s="50"/>
      <c r="AC841" s="50"/>
      <c r="AD841" s="50"/>
      <c r="AE841" s="58"/>
      <c r="AF841" s="58"/>
      <c r="AG841" s="50"/>
    </row>
    <row r="842">
      <c r="A842" s="57"/>
      <c r="B842" s="56"/>
      <c r="C842" s="56"/>
      <c r="D842" s="57"/>
      <c r="E842" s="57"/>
      <c r="F842" s="57"/>
      <c r="G842" s="57"/>
      <c r="H842" s="58"/>
      <c r="I842" s="58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0"/>
      <c r="U842" s="50"/>
      <c r="V842" s="50"/>
      <c r="W842" s="50"/>
      <c r="X842" s="50"/>
      <c r="Y842" s="50"/>
      <c r="Z842" s="50"/>
      <c r="AA842" s="59" t="b">
        <v>0</v>
      </c>
      <c r="AB842" s="50"/>
      <c r="AC842" s="50"/>
      <c r="AD842" s="50"/>
      <c r="AE842" s="58"/>
      <c r="AF842" s="58"/>
      <c r="AG842" s="50"/>
    </row>
    <row r="843">
      <c r="A843" s="57"/>
      <c r="B843" s="56"/>
      <c r="C843" s="56"/>
      <c r="D843" s="57"/>
      <c r="E843" s="57"/>
      <c r="F843" s="57"/>
      <c r="G843" s="57"/>
      <c r="H843" s="58"/>
      <c r="I843" s="58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0"/>
      <c r="U843" s="50"/>
      <c r="V843" s="50"/>
      <c r="W843" s="50"/>
      <c r="X843" s="50"/>
      <c r="Y843" s="50"/>
      <c r="Z843" s="50"/>
      <c r="AA843" s="59" t="b">
        <v>0</v>
      </c>
      <c r="AB843" s="50"/>
      <c r="AC843" s="50"/>
      <c r="AD843" s="50"/>
      <c r="AE843" s="58"/>
      <c r="AF843" s="58"/>
      <c r="AG843" s="50"/>
    </row>
    <row r="844">
      <c r="A844" s="57"/>
      <c r="B844" s="56"/>
      <c r="C844" s="56"/>
      <c r="D844" s="57"/>
      <c r="E844" s="57"/>
      <c r="F844" s="57"/>
      <c r="G844" s="57"/>
      <c r="H844" s="58"/>
      <c r="I844" s="58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0"/>
      <c r="U844" s="50"/>
      <c r="V844" s="50"/>
      <c r="W844" s="50"/>
      <c r="X844" s="50"/>
      <c r="Y844" s="50"/>
      <c r="Z844" s="50"/>
      <c r="AA844" s="59" t="b">
        <v>0</v>
      </c>
      <c r="AB844" s="50"/>
      <c r="AC844" s="50"/>
      <c r="AD844" s="50"/>
      <c r="AE844" s="58"/>
      <c r="AF844" s="58"/>
      <c r="AG844" s="50"/>
    </row>
    <row r="845">
      <c r="A845" s="57"/>
      <c r="B845" s="56"/>
      <c r="C845" s="56"/>
      <c r="D845" s="57"/>
      <c r="E845" s="57"/>
      <c r="F845" s="57"/>
      <c r="G845" s="57"/>
      <c r="H845" s="58"/>
      <c r="I845" s="58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0"/>
      <c r="U845" s="50"/>
      <c r="V845" s="50"/>
      <c r="W845" s="50"/>
      <c r="X845" s="50"/>
      <c r="Y845" s="50"/>
      <c r="Z845" s="50"/>
      <c r="AA845" s="59" t="b">
        <v>0</v>
      </c>
      <c r="AB845" s="50"/>
      <c r="AC845" s="50"/>
      <c r="AD845" s="50"/>
      <c r="AE845" s="58"/>
      <c r="AF845" s="58"/>
      <c r="AG845" s="50"/>
    </row>
    <row r="846">
      <c r="A846" s="57"/>
      <c r="B846" s="56"/>
      <c r="C846" s="56"/>
      <c r="D846" s="57"/>
      <c r="E846" s="57"/>
      <c r="F846" s="57"/>
      <c r="G846" s="57"/>
      <c r="H846" s="58"/>
      <c r="I846" s="58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0"/>
      <c r="U846" s="50"/>
      <c r="V846" s="50"/>
      <c r="W846" s="50"/>
      <c r="X846" s="50"/>
      <c r="Y846" s="50"/>
      <c r="Z846" s="50"/>
      <c r="AA846" s="59" t="b">
        <v>0</v>
      </c>
      <c r="AB846" s="50"/>
      <c r="AC846" s="50"/>
      <c r="AD846" s="50"/>
      <c r="AE846" s="58"/>
      <c r="AF846" s="58"/>
      <c r="AG846" s="50"/>
    </row>
    <row r="847">
      <c r="A847" s="57"/>
      <c r="B847" s="56"/>
      <c r="C847" s="56"/>
      <c r="D847" s="57"/>
      <c r="E847" s="57"/>
      <c r="F847" s="57"/>
      <c r="G847" s="57"/>
      <c r="H847" s="58"/>
      <c r="I847" s="58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0"/>
      <c r="U847" s="50"/>
      <c r="V847" s="50"/>
      <c r="W847" s="50"/>
      <c r="X847" s="50"/>
      <c r="Y847" s="50"/>
      <c r="Z847" s="50"/>
      <c r="AA847" s="59" t="b">
        <v>0</v>
      </c>
      <c r="AB847" s="50"/>
      <c r="AC847" s="50"/>
      <c r="AD847" s="50"/>
      <c r="AE847" s="58"/>
      <c r="AF847" s="58"/>
      <c r="AG847" s="50"/>
    </row>
    <row r="848">
      <c r="A848" s="57"/>
      <c r="B848" s="56"/>
      <c r="C848" s="56"/>
      <c r="D848" s="57"/>
      <c r="E848" s="57"/>
      <c r="F848" s="57"/>
      <c r="G848" s="57"/>
      <c r="H848" s="58"/>
      <c r="I848" s="58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0"/>
      <c r="U848" s="50"/>
      <c r="V848" s="50"/>
      <c r="W848" s="50"/>
      <c r="X848" s="50"/>
      <c r="Y848" s="50"/>
      <c r="Z848" s="50"/>
      <c r="AA848" s="59" t="b">
        <v>0</v>
      </c>
      <c r="AB848" s="50"/>
      <c r="AC848" s="50"/>
      <c r="AD848" s="50"/>
      <c r="AE848" s="58"/>
      <c r="AF848" s="58"/>
      <c r="AG848" s="50"/>
    </row>
    <row r="849">
      <c r="A849" s="57"/>
      <c r="B849" s="56"/>
      <c r="C849" s="56"/>
      <c r="D849" s="57"/>
      <c r="E849" s="57"/>
      <c r="F849" s="57"/>
      <c r="G849" s="57"/>
      <c r="H849" s="58"/>
      <c r="I849" s="58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0"/>
      <c r="U849" s="50"/>
      <c r="V849" s="50"/>
      <c r="W849" s="50"/>
      <c r="X849" s="50"/>
      <c r="Y849" s="50"/>
      <c r="Z849" s="50"/>
      <c r="AA849" s="59" t="b">
        <v>0</v>
      </c>
      <c r="AB849" s="50"/>
      <c r="AC849" s="50"/>
      <c r="AD849" s="50"/>
      <c r="AE849" s="58"/>
      <c r="AF849" s="58"/>
      <c r="AG849" s="50"/>
    </row>
    <row r="850">
      <c r="A850" s="57"/>
      <c r="B850" s="56"/>
      <c r="C850" s="56"/>
      <c r="D850" s="57"/>
      <c r="E850" s="57"/>
      <c r="F850" s="57"/>
      <c r="G850" s="57"/>
      <c r="H850" s="58"/>
      <c r="I850" s="58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0"/>
      <c r="U850" s="50"/>
      <c r="V850" s="50"/>
      <c r="W850" s="50"/>
      <c r="X850" s="50"/>
      <c r="Y850" s="50"/>
      <c r="Z850" s="50"/>
      <c r="AA850" s="59" t="b">
        <v>0</v>
      </c>
      <c r="AB850" s="50"/>
      <c r="AC850" s="50"/>
      <c r="AD850" s="50"/>
      <c r="AE850" s="58"/>
      <c r="AF850" s="58"/>
      <c r="AG850" s="50"/>
    </row>
    <row r="851">
      <c r="A851" s="57"/>
      <c r="B851" s="56"/>
      <c r="C851" s="56"/>
      <c r="D851" s="57"/>
      <c r="E851" s="57"/>
      <c r="F851" s="57"/>
      <c r="G851" s="57"/>
      <c r="H851" s="58"/>
      <c r="I851" s="58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0"/>
      <c r="U851" s="50"/>
      <c r="V851" s="50"/>
      <c r="W851" s="50"/>
      <c r="X851" s="50"/>
      <c r="Y851" s="50"/>
      <c r="Z851" s="50"/>
      <c r="AA851" s="59" t="b">
        <v>0</v>
      </c>
      <c r="AB851" s="50"/>
      <c r="AC851" s="50"/>
      <c r="AD851" s="50"/>
      <c r="AE851" s="58"/>
      <c r="AF851" s="58"/>
      <c r="AG851" s="50"/>
    </row>
    <row r="852">
      <c r="A852" s="57"/>
      <c r="B852" s="56"/>
      <c r="C852" s="56"/>
      <c r="D852" s="57"/>
      <c r="E852" s="57"/>
      <c r="F852" s="57"/>
      <c r="G852" s="57"/>
      <c r="H852" s="58"/>
      <c r="I852" s="58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0"/>
      <c r="U852" s="50"/>
      <c r="V852" s="50"/>
      <c r="W852" s="50"/>
      <c r="X852" s="50"/>
      <c r="Y852" s="50"/>
      <c r="Z852" s="50"/>
      <c r="AA852" s="59" t="b">
        <v>0</v>
      </c>
      <c r="AB852" s="50"/>
      <c r="AC852" s="50"/>
      <c r="AD852" s="50"/>
      <c r="AE852" s="58"/>
      <c r="AF852" s="58"/>
      <c r="AG852" s="50"/>
    </row>
    <row r="853">
      <c r="A853" s="57"/>
      <c r="B853" s="56"/>
      <c r="C853" s="56"/>
      <c r="D853" s="57"/>
      <c r="E853" s="57"/>
      <c r="F853" s="57"/>
      <c r="G853" s="57"/>
      <c r="H853" s="58"/>
      <c r="I853" s="58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0"/>
      <c r="U853" s="50"/>
      <c r="V853" s="50"/>
      <c r="W853" s="50"/>
      <c r="X853" s="50"/>
      <c r="Y853" s="50"/>
      <c r="Z853" s="50"/>
      <c r="AA853" s="59" t="b">
        <v>0</v>
      </c>
      <c r="AB853" s="50"/>
      <c r="AC853" s="50"/>
      <c r="AD853" s="50"/>
      <c r="AE853" s="58"/>
      <c r="AF853" s="58"/>
      <c r="AG853" s="50"/>
    </row>
    <row r="854">
      <c r="A854" s="57"/>
      <c r="B854" s="56"/>
      <c r="C854" s="56"/>
      <c r="D854" s="57"/>
      <c r="E854" s="57"/>
      <c r="F854" s="57"/>
      <c r="G854" s="57"/>
      <c r="H854" s="58"/>
      <c r="I854" s="58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0"/>
      <c r="U854" s="50"/>
      <c r="V854" s="50"/>
      <c r="W854" s="50"/>
      <c r="X854" s="50"/>
      <c r="Y854" s="50"/>
      <c r="Z854" s="50"/>
      <c r="AA854" s="59" t="b">
        <v>0</v>
      </c>
      <c r="AB854" s="50"/>
      <c r="AC854" s="50"/>
      <c r="AD854" s="50"/>
      <c r="AE854" s="58"/>
      <c r="AF854" s="58"/>
      <c r="AG854" s="50"/>
    </row>
    <row r="855">
      <c r="A855" s="57"/>
      <c r="B855" s="56"/>
      <c r="C855" s="56"/>
      <c r="D855" s="57"/>
      <c r="E855" s="57"/>
      <c r="F855" s="57"/>
      <c r="G855" s="57"/>
      <c r="H855" s="58"/>
      <c r="I855" s="58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0"/>
      <c r="U855" s="50"/>
      <c r="V855" s="50"/>
      <c r="W855" s="50"/>
      <c r="X855" s="50"/>
      <c r="Y855" s="50"/>
      <c r="Z855" s="50"/>
      <c r="AA855" s="59" t="b">
        <v>0</v>
      </c>
      <c r="AB855" s="50"/>
      <c r="AC855" s="50"/>
      <c r="AD855" s="50"/>
      <c r="AE855" s="58"/>
      <c r="AF855" s="58"/>
      <c r="AG855" s="50"/>
    </row>
    <row r="856">
      <c r="A856" s="57"/>
      <c r="B856" s="56"/>
      <c r="C856" s="56"/>
      <c r="D856" s="57"/>
      <c r="E856" s="57"/>
      <c r="F856" s="57"/>
      <c r="G856" s="57"/>
      <c r="H856" s="58"/>
      <c r="I856" s="58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0"/>
      <c r="U856" s="50"/>
      <c r="V856" s="50"/>
      <c r="W856" s="50"/>
      <c r="X856" s="50"/>
      <c r="Y856" s="50"/>
      <c r="Z856" s="50"/>
      <c r="AA856" s="59" t="b">
        <v>0</v>
      </c>
      <c r="AB856" s="50"/>
      <c r="AC856" s="50"/>
      <c r="AD856" s="50"/>
      <c r="AE856" s="58"/>
      <c r="AF856" s="58"/>
      <c r="AG856" s="50"/>
    </row>
    <row r="857">
      <c r="A857" s="57"/>
      <c r="B857" s="56"/>
      <c r="C857" s="56"/>
      <c r="D857" s="57"/>
      <c r="E857" s="57"/>
      <c r="F857" s="57"/>
      <c r="G857" s="57"/>
      <c r="H857" s="58"/>
      <c r="I857" s="58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0"/>
      <c r="U857" s="50"/>
      <c r="V857" s="50"/>
      <c r="W857" s="50"/>
      <c r="X857" s="50"/>
      <c r="Y857" s="50"/>
      <c r="Z857" s="50"/>
      <c r="AA857" s="59" t="b">
        <v>0</v>
      </c>
      <c r="AB857" s="50"/>
      <c r="AC857" s="50"/>
      <c r="AD857" s="50"/>
      <c r="AE857" s="58"/>
      <c r="AF857" s="58"/>
      <c r="AG857" s="50"/>
    </row>
    <row r="858">
      <c r="A858" s="57"/>
      <c r="B858" s="56"/>
      <c r="C858" s="56"/>
      <c r="D858" s="57"/>
      <c r="E858" s="57"/>
      <c r="F858" s="57"/>
      <c r="G858" s="57"/>
      <c r="H858" s="58"/>
      <c r="I858" s="58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0"/>
      <c r="U858" s="50"/>
      <c r="V858" s="50"/>
      <c r="W858" s="50"/>
      <c r="X858" s="50"/>
      <c r="Y858" s="50"/>
      <c r="Z858" s="50"/>
      <c r="AA858" s="59" t="b">
        <v>0</v>
      </c>
      <c r="AB858" s="50"/>
      <c r="AC858" s="50"/>
      <c r="AD858" s="50"/>
      <c r="AE858" s="58"/>
      <c r="AF858" s="58"/>
      <c r="AG858" s="50"/>
    </row>
    <row r="859">
      <c r="A859" s="57"/>
      <c r="B859" s="56"/>
      <c r="C859" s="56"/>
      <c r="D859" s="57"/>
      <c r="E859" s="57"/>
      <c r="F859" s="57"/>
      <c r="G859" s="57"/>
      <c r="H859" s="58"/>
      <c r="I859" s="58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0"/>
      <c r="U859" s="50"/>
      <c r="V859" s="50"/>
      <c r="W859" s="50"/>
      <c r="X859" s="50"/>
      <c r="Y859" s="50"/>
      <c r="Z859" s="50"/>
      <c r="AA859" s="59" t="b">
        <v>0</v>
      </c>
      <c r="AB859" s="50"/>
      <c r="AC859" s="50"/>
      <c r="AD859" s="50"/>
      <c r="AE859" s="58"/>
      <c r="AF859" s="58"/>
      <c r="AG859" s="50"/>
    </row>
    <row r="860">
      <c r="A860" s="57"/>
      <c r="B860" s="56"/>
      <c r="C860" s="56"/>
      <c r="D860" s="57"/>
      <c r="E860" s="57"/>
      <c r="F860" s="57"/>
      <c r="G860" s="57"/>
      <c r="H860" s="58"/>
      <c r="I860" s="58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0"/>
      <c r="U860" s="50"/>
      <c r="V860" s="50"/>
      <c r="W860" s="50"/>
      <c r="X860" s="50"/>
      <c r="Y860" s="50"/>
      <c r="Z860" s="50"/>
      <c r="AA860" s="59" t="b">
        <v>0</v>
      </c>
      <c r="AB860" s="50"/>
      <c r="AC860" s="50"/>
      <c r="AD860" s="50"/>
      <c r="AE860" s="58"/>
      <c r="AF860" s="58"/>
      <c r="AG860" s="50"/>
    </row>
    <row r="861">
      <c r="A861" s="57"/>
      <c r="B861" s="56"/>
      <c r="C861" s="56"/>
      <c r="D861" s="57"/>
      <c r="E861" s="57"/>
      <c r="F861" s="57"/>
      <c r="G861" s="57"/>
      <c r="H861" s="58"/>
      <c r="I861" s="58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0"/>
      <c r="U861" s="50"/>
      <c r="V861" s="50"/>
      <c r="W861" s="50"/>
      <c r="X861" s="50"/>
      <c r="Y861" s="50"/>
      <c r="Z861" s="50"/>
      <c r="AA861" s="59" t="b">
        <v>0</v>
      </c>
      <c r="AB861" s="50"/>
      <c r="AC861" s="50"/>
      <c r="AD861" s="50"/>
      <c r="AE861" s="58"/>
      <c r="AF861" s="58"/>
      <c r="AG861" s="50"/>
    </row>
    <row r="862">
      <c r="A862" s="57"/>
      <c r="B862" s="56"/>
      <c r="C862" s="56"/>
      <c r="D862" s="57"/>
      <c r="E862" s="57"/>
      <c r="F862" s="57"/>
      <c r="G862" s="57"/>
      <c r="H862" s="58"/>
      <c r="I862" s="58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0"/>
      <c r="U862" s="50"/>
      <c r="V862" s="50"/>
      <c r="W862" s="50"/>
      <c r="X862" s="50"/>
      <c r="Y862" s="50"/>
      <c r="Z862" s="50"/>
      <c r="AA862" s="59" t="b">
        <v>0</v>
      </c>
      <c r="AB862" s="50"/>
      <c r="AC862" s="50"/>
      <c r="AD862" s="50"/>
      <c r="AE862" s="58"/>
      <c r="AF862" s="58"/>
      <c r="AG862" s="50"/>
    </row>
    <row r="863">
      <c r="A863" s="57"/>
      <c r="B863" s="56"/>
      <c r="C863" s="56"/>
      <c r="D863" s="57"/>
      <c r="E863" s="57"/>
      <c r="F863" s="57"/>
      <c r="G863" s="57"/>
      <c r="H863" s="58"/>
      <c r="I863" s="58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0"/>
      <c r="U863" s="50"/>
      <c r="V863" s="50"/>
      <c r="W863" s="50"/>
      <c r="X863" s="50"/>
      <c r="Y863" s="50"/>
      <c r="Z863" s="50"/>
      <c r="AA863" s="59" t="b">
        <v>0</v>
      </c>
      <c r="AB863" s="50"/>
      <c r="AC863" s="50"/>
      <c r="AD863" s="50"/>
      <c r="AE863" s="58"/>
      <c r="AF863" s="58"/>
      <c r="AG863" s="50"/>
    </row>
    <row r="864">
      <c r="A864" s="57"/>
      <c r="B864" s="56"/>
      <c r="C864" s="56"/>
      <c r="D864" s="57"/>
      <c r="E864" s="57"/>
      <c r="F864" s="57"/>
      <c r="G864" s="57"/>
      <c r="H864" s="58"/>
      <c r="I864" s="58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0"/>
      <c r="U864" s="50"/>
      <c r="V864" s="50"/>
      <c r="W864" s="50"/>
      <c r="X864" s="50"/>
      <c r="Y864" s="50"/>
      <c r="Z864" s="50"/>
      <c r="AA864" s="59" t="b">
        <v>0</v>
      </c>
      <c r="AB864" s="50"/>
      <c r="AC864" s="50"/>
      <c r="AD864" s="50"/>
      <c r="AE864" s="58"/>
      <c r="AF864" s="58"/>
      <c r="AG864" s="50"/>
    </row>
    <row r="865">
      <c r="A865" s="57"/>
      <c r="B865" s="56"/>
      <c r="C865" s="56"/>
      <c r="D865" s="57"/>
      <c r="E865" s="57"/>
      <c r="F865" s="57"/>
      <c r="G865" s="57"/>
      <c r="H865" s="58"/>
      <c r="I865" s="58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0"/>
      <c r="U865" s="50"/>
      <c r="V865" s="50"/>
      <c r="W865" s="50"/>
      <c r="X865" s="50"/>
      <c r="Y865" s="50"/>
      <c r="Z865" s="50"/>
      <c r="AA865" s="59" t="b">
        <v>0</v>
      </c>
      <c r="AB865" s="50"/>
      <c r="AC865" s="50"/>
      <c r="AD865" s="50"/>
      <c r="AE865" s="58"/>
      <c r="AF865" s="58"/>
      <c r="AG865" s="50"/>
    </row>
    <row r="866">
      <c r="A866" s="57"/>
      <c r="B866" s="56"/>
      <c r="C866" s="56"/>
      <c r="D866" s="57"/>
      <c r="E866" s="57"/>
      <c r="F866" s="57"/>
      <c r="G866" s="57"/>
      <c r="H866" s="58"/>
      <c r="I866" s="58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0"/>
      <c r="U866" s="50"/>
      <c r="V866" s="50"/>
      <c r="W866" s="50"/>
      <c r="X866" s="50"/>
      <c r="Y866" s="50"/>
      <c r="Z866" s="50"/>
      <c r="AA866" s="59" t="b">
        <v>0</v>
      </c>
      <c r="AB866" s="50"/>
      <c r="AC866" s="50"/>
      <c r="AD866" s="50"/>
      <c r="AE866" s="58"/>
      <c r="AF866" s="58"/>
      <c r="AG866" s="50"/>
    </row>
    <row r="867">
      <c r="A867" s="57"/>
      <c r="B867" s="56"/>
      <c r="C867" s="56"/>
      <c r="D867" s="57"/>
      <c r="E867" s="57"/>
      <c r="F867" s="57"/>
      <c r="G867" s="57"/>
      <c r="H867" s="58"/>
      <c r="I867" s="58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0"/>
      <c r="U867" s="50"/>
      <c r="V867" s="50"/>
      <c r="W867" s="50"/>
      <c r="X867" s="50"/>
      <c r="Y867" s="50"/>
      <c r="Z867" s="50"/>
      <c r="AA867" s="59" t="b">
        <v>0</v>
      </c>
      <c r="AB867" s="50"/>
      <c r="AC867" s="50"/>
      <c r="AD867" s="50"/>
      <c r="AE867" s="58"/>
      <c r="AF867" s="58"/>
      <c r="AG867" s="50"/>
    </row>
    <row r="868">
      <c r="A868" s="57"/>
      <c r="B868" s="56"/>
      <c r="C868" s="56"/>
      <c r="D868" s="57"/>
      <c r="E868" s="57"/>
      <c r="F868" s="57"/>
      <c r="G868" s="57"/>
      <c r="H868" s="58"/>
      <c r="I868" s="58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0"/>
      <c r="U868" s="50"/>
      <c r="V868" s="50"/>
      <c r="W868" s="50"/>
      <c r="X868" s="50"/>
      <c r="Y868" s="50"/>
      <c r="Z868" s="50"/>
      <c r="AA868" s="59" t="b">
        <v>0</v>
      </c>
      <c r="AB868" s="50"/>
      <c r="AC868" s="50"/>
      <c r="AD868" s="50"/>
      <c r="AE868" s="58"/>
      <c r="AF868" s="58"/>
      <c r="AG868" s="50"/>
    </row>
    <row r="869">
      <c r="A869" s="57"/>
      <c r="B869" s="56"/>
      <c r="C869" s="56"/>
      <c r="D869" s="57"/>
      <c r="E869" s="57"/>
      <c r="F869" s="57"/>
      <c r="G869" s="57"/>
      <c r="H869" s="58"/>
      <c r="I869" s="58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0"/>
      <c r="U869" s="50"/>
      <c r="V869" s="50"/>
      <c r="W869" s="50"/>
      <c r="X869" s="50"/>
      <c r="Y869" s="50"/>
      <c r="Z869" s="50"/>
      <c r="AA869" s="59" t="b">
        <v>0</v>
      </c>
      <c r="AB869" s="50"/>
      <c r="AC869" s="50"/>
      <c r="AD869" s="50"/>
      <c r="AE869" s="58"/>
      <c r="AF869" s="58"/>
      <c r="AG869" s="50"/>
    </row>
    <row r="870">
      <c r="A870" s="57"/>
      <c r="B870" s="56"/>
      <c r="C870" s="56"/>
      <c r="D870" s="57"/>
      <c r="E870" s="57"/>
      <c r="F870" s="57"/>
      <c r="G870" s="57"/>
      <c r="H870" s="58"/>
      <c r="I870" s="58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0"/>
      <c r="U870" s="50"/>
      <c r="V870" s="50"/>
      <c r="W870" s="50"/>
      <c r="X870" s="50"/>
      <c r="Y870" s="50"/>
      <c r="Z870" s="50"/>
      <c r="AA870" s="59" t="b">
        <v>0</v>
      </c>
      <c r="AB870" s="50"/>
      <c r="AC870" s="50"/>
      <c r="AD870" s="50"/>
      <c r="AE870" s="58"/>
      <c r="AF870" s="58"/>
      <c r="AG870" s="50"/>
    </row>
    <row r="871">
      <c r="A871" s="57"/>
      <c r="B871" s="56"/>
      <c r="C871" s="56"/>
      <c r="D871" s="57"/>
      <c r="E871" s="57"/>
      <c r="F871" s="57"/>
      <c r="G871" s="57"/>
      <c r="H871" s="58"/>
      <c r="I871" s="58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0"/>
      <c r="U871" s="50"/>
      <c r="V871" s="50"/>
      <c r="W871" s="50"/>
      <c r="X871" s="50"/>
      <c r="Y871" s="50"/>
      <c r="Z871" s="50"/>
      <c r="AA871" s="59" t="b">
        <v>0</v>
      </c>
      <c r="AB871" s="50"/>
      <c r="AC871" s="50"/>
      <c r="AD871" s="50"/>
      <c r="AE871" s="58"/>
      <c r="AF871" s="58"/>
      <c r="AG871" s="50"/>
    </row>
    <row r="872">
      <c r="A872" s="57"/>
      <c r="B872" s="56"/>
      <c r="C872" s="56"/>
      <c r="D872" s="57"/>
      <c r="E872" s="57"/>
      <c r="F872" s="57"/>
      <c r="G872" s="57"/>
      <c r="H872" s="58"/>
      <c r="I872" s="58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0"/>
      <c r="U872" s="50"/>
      <c r="V872" s="50"/>
      <c r="W872" s="50"/>
      <c r="X872" s="50"/>
      <c r="Y872" s="50"/>
      <c r="Z872" s="50"/>
      <c r="AA872" s="59" t="b">
        <v>0</v>
      </c>
      <c r="AB872" s="50"/>
      <c r="AC872" s="50"/>
      <c r="AD872" s="50"/>
      <c r="AE872" s="58"/>
      <c r="AF872" s="58"/>
      <c r="AG872" s="50"/>
    </row>
    <row r="873">
      <c r="A873" s="57"/>
      <c r="B873" s="56"/>
      <c r="C873" s="56"/>
      <c r="D873" s="57"/>
      <c r="E873" s="57"/>
      <c r="F873" s="57"/>
      <c r="G873" s="57"/>
      <c r="H873" s="58"/>
      <c r="I873" s="58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0"/>
      <c r="U873" s="50"/>
      <c r="V873" s="50"/>
      <c r="W873" s="50"/>
      <c r="X873" s="50"/>
      <c r="Y873" s="50"/>
      <c r="Z873" s="50"/>
      <c r="AA873" s="59" t="b">
        <v>0</v>
      </c>
      <c r="AB873" s="50"/>
      <c r="AC873" s="50"/>
      <c r="AD873" s="50"/>
      <c r="AE873" s="58"/>
      <c r="AF873" s="58"/>
      <c r="AG873" s="50"/>
    </row>
    <row r="874">
      <c r="A874" s="57"/>
      <c r="B874" s="56"/>
      <c r="C874" s="56"/>
      <c r="D874" s="57"/>
      <c r="E874" s="57"/>
      <c r="F874" s="57"/>
      <c r="G874" s="57"/>
      <c r="H874" s="58"/>
      <c r="I874" s="58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0"/>
      <c r="U874" s="50"/>
      <c r="V874" s="50"/>
      <c r="W874" s="50"/>
      <c r="X874" s="50"/>
      <c r="Y874" s="50"/>
      <c r="Z874" s="50"/>
      <c r="AA874" s="59" t="b">
        <v>0</v>
      </c>
      <c r="AB874" s="50"/>
      <c r="AC874" s="50"/>
      <c r="AD874" s="50"/>
      <c r="AE874" s="58"/>
      <c r="AF874" s="58"/>
      <c r="AG874" s="50"/>
    </row>
    <row r="875">
      <c r="A875" s="57"/>
      <c r="B875" s="56"/>
      <c r="C875" s="56"/>
      <c r="D875" s="57"/>
      <c r="E875" s="57"/>
      <c r="F875" s="57"/>
      <c r="G875" s="57"/>
      <c r="H875" s="58"/>
      <c r="I875" s="58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0"/>
      <c r="U875" s="50"/>
      <c r="V875" s="50"/>
      <c r="W875" s="50"/>
      <c r="X875" s="50"/>
      <c r="Y875" s="50"/>
      <c r="Z875" s="50"/>
      <c r="AA875" s="59" t="b">
        <v>0</v>
      </c>
      <c r="AB875" s="50"/>
      <c r="AC875" s="50"/>
      <c r="AD875" s="50"/>
      <c r="AE875" s="58"/>
      <c r="AF875" s="58"/>
      <c r="AG875" s="50"/>
    </row>
    <row r="876">
      <c r="A876" s="57"/>
      <c r="B876" s="56"/>
      <c r="C876" s="56"/>
      <c r="D876" s="57"/>
      <c r="E876" s="57"/>
      <c r="F876" s="57"/>
      <c r="G876" s="57"/>
      <c r="H876" s="58"/>
      <c r="I876" s="58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0"/>
      <c r="U876" s="50"/>
      <c r="V876" s="50"/>
      <c r="W876" s="50"/>
      <c r="X876" s="50"/>
      <c r="Y876" s="50"/>
      <c r="Z876" s="50"/>
      <c r="AA876" s="59" t="b">
        <v>0</v>
      </c>
      <c r="AB876" s="50"/>
      <c r="AC876" s="50"/>
      <c r="AD876" s="50"/>
      <c r="AE876" s="58"/>
      <c r="AF876" s="58"/>
      <c r="AG876" s="50"/>
    </row>
    <row r="877">
      <c r="A877" s="57"/>
      <c r="B877" s="56"/>
      <c r="C877" s="56"/>
      <c r="D877" s="57"/>
      <c r="E877" s="57"/>
      <c r="F877" s="57"/>
      <c r="G877" s="57"/>
      <c r="H877" s="58"/>
      <c r="I877" s="58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0"/>
      <c r="U877" s="50"/>
      <c r="V877" s="50"/>
      <c r="W877" s="50"/>
      <c r="X877" s="50"/>
      <c r="Y877" s="50"/>
      <c r="Z877" s="50"/>
      <c r="AA877" s="59" t="b">
        <v>0</v>
      </c>
      <c r="AB877" s="50"/>
      <c r="AC877" s="50"/>
      <c r="AD877" s="50"/>
      <c r="AE877" s="58"/>
      <c r="AF877" s="58"/>
      <c r="AG877" s="50"/>
    </row>
    <row r="878">
      <c r="A878" s="57"/>
      <c r="B878" s="56"/>
      <c r="C878" s="56"/>
      <c r="D878" s="57"/>
      <c r="E878" s="57"/>
      <c r="F878" s="57"/>
      <c r="G878" s="57"/>
      <c r="H878" s="58"/>
      <c r="I878" s="58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0"/>
      <c r="U878" s="50"/>
      <c r="V878" s="50"/>
      <c r="W878" s="50"/>
      <c r="X878" s="50"/>
      <c r="Y878" s="50"/>
      <c r="Z878" s="50"/>
      <c r="AA878" s="59" t="b">
        <v>0</v>
      </c>
      <c r="AB878" s="50"/>
      <c r="AC878" s="50"/>
      <c r="AD878" s="50"/>
      <c r="AE878" s="58"/>
      <c r="AF878" s="58"/>
      <c r="AG878" s="50"/>
    </row>
    <row r="879">
      <c r="A879" s="57"/>
      <c r="B879" s="56"/>
      <c r="C879" s="56"/>
      <c r="D879" s="57"/>
      <c r="E879" s="57"/>
      <c r="F879" s="57"/>
      <c r="G879" s="57"/>
      <c r="H879" s="58"/>
      <c r="I879" s="58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0"/>
      <c r="U879" s="50"/>
      <c r="V879" s="50"/>
      <c r="W879" s="50"/>
      <c r="X879" s="50"/>
      <c r="Y879" s="50"/>
      <c r="Z879" s="50"/>
      <c r="AA879" s="59" t="b">
        <v>0</v>
      </c>
      <c r="AB879" s="50"/>
      <c r="AC879" s="50"/>
      <c r="AD879" s="50"/>
      <c r="AE879" s="58"/>
      <c r="AF879" s="58"/>
      <c r="AG879" s="50"/>
    </row>
    <row r="880">
      <c r="A880" s="57"/>
      <c r="B880" s="56"/>
      <c r="C880" s="56"/>
      <c r="D880" s="57"/>
      <c r="E880" s="57"/>
      <c r="F880" s="57"/>
      <c r="G880" s="57"/>
      <c r="H880" s="58"/>
      <c r="I880" s="58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0"/>
      <c r="U880" s="50"/>
      <c r="V880" s="50"/>
      <c r="W880" s="50"/>
      <c r="X880" s="50"/>
      <c r="Y880" s="50"/>
      <c r="Z880" s="50"/>
      <c r="AA880" s="59" t="b">
        <v>0</v>
      </c>
      <c r="AB880" s="50"/>
      <c r="AC880" s="50"/>
      <c r="AD880" s="50"/>
      <c r="AE880" s="58"/>
      <c r="AF880" s="58"/>
      <c r="AG880" s="50"/>
    </row>
    <row r="881">
      <c r="A881" s="57"/>
      <c r="B881" s="56"/>
      <c r="C881" s="56"/>
      <c r="D881" s="57"/>
      <c r="E881" s="57"/>
      <c r="F881" s="57"/>
      <c r="G881" s="57"/>
      <c r="H881" s="58"/>
      <c r="I881" s="58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0"/>
      <c r="U881" s="50"/>
      <c r="V881" s="50"/>
      <c r="W881" s="50"/>
      <c r="X881" s="50"/>
      <c r="Y881" s="50"/>
      <c r="Z881" s="50"/>
      <c r="AA881" s="59" t="b">
        <v>0</v>
      </c>
      <c r="AB881" s="50"/>
      <c r="AC881" s="50"/>
      <c r="AD881" s="50"/>
      <c r="AE881" s="58"/>
      <c r="AF881" s="58"/>
      <c r="AG881" s="50"/>
    </row>
    <row r="882">
      <c r="A882" s="57"/>
      <c r="B882" s="56"/>
      <c r="C882" s="56"/>
      <c r="D882" s="57"/>
      <c r="E882" s="57"/>
      <c r="F882" s="57"/>
      <c r="G882" s="57"/>
      <c r="H882" s="58"/>
      <c r="I882" s="58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0"/>
      <c r="U882" s="50"/>
      <c r="V882" s="50"/>
      <c r="W882" s="50"/>
      <c r="X882" s="50"/>
      <c r="Y882" s="50"/>
      <c r="Z882" s="50"/>
      <c r="AA882" s="59" t="b">
        <v>0</v>
      </c>
      <c r="AB882" s="50"/>
      <c r="AC882" s="50"/>
      <c r="AD882" s="50"/>
      <c r="AE882" s="58"/>
      <c r="AF882" s="58"/>
      <c r="AG882" s="50"/>
    </row>
    <row r="883">
      <c r="A883" s="57"/>
      <c r="B883" s="56"/>
      <c r="C883" s="56"/>
      <c r="D883" s="57"/>
      <c r="E883" s="57"/>
      <c r="F883" s="57"/>
      <c r="G883" s="57"/>
      <c r="H883" s="58"/>
      <c r="I883" s="58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0"/>
      <c r="U883" s="50"/>
      <c r="V883" s="50"/>
      <c r="W883" s="50"/>
      <c r="X883" s="50"/>
      <c r="Y883" s="50"/>
      <c r="Z883" s="50"/>
      <c r="AA883" s="59" t="b">
        <v>0</v>
      </c>
      <c r="AB883" s="50"/>
      <c r="AC883" s="50"/>
      <c r="AD883" s="50"/>
      <c r="AE883" s="58"/>
      <c r="AF883" s="58"/>
      <c r="AG883" s="50"/>
    </row>
    <row r="884">
      <c r="A884" s="57"/>
      <c r="B884" s="56"/>
      <c r="C884" s="56"/>
      <c r="D884" s="57"/>
      <c r="E884" s="57"/>
      <c r="F884" s="57"/>
      <c r="G884" s="57"/>
      <c r="H884" s="58"/>
      <c r="I884" s="58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0"/>
      <c r="U884" s="50"/>
      <c r="V884" s="50"/>
      <c r="W884" s="50"/>
      <c r="X884" s="50"/>
      <c r="Y884" s="50"/>
      <c r="Z884" s="50"/>
      <c r="AA884" s="59" t="b">
        <v>0</v>
      </c>
      <c r="AB884" s="50"/>
      <c r="AC884" s="50"/>
      <c r="AD884" s="50"/>
      <c r="AE884" s="58"/>
      <c r="AF884" s="58"/>
      <c r="AG884" s="50"/>
    </row>
    <row r="885">
      <c r="A885" s="57"/>
      <c r="B885" s="56"/>
      <c r="C885" s="56"/>
      <c r="D885" s="57"/>
      <c r="E885" s="57"/>
      <c r="F885" s="57"/>
      <c r="G885" s="57"/>
      <c r="H885" s="58"/>
      <c r="I885" s="58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0"/>
      <c r="U885" s="50"/>
      <c r="V885" s="50"/>
      <c r="W885" s="50"/>
      <c r="X885" s="50"/>
      <c r="Y885" s="50"/>
      <c r="Z885" s="50"/>
      <c r="AA885" s="59" t="b">
        <v>0</v>
      </c>
      <c r="AB885" s="50"/>
      <c r="AC885" s="50"/>
      <c r="AD885" s="50"/>
      <c r="AE885" s="58"/>
      <c r="AF885" s="58"/>
      <c r="AG885" s="50"/>
    </row>
    <row r="886">
      <c r="A886" s="57"/>
      <c r="B886" s="56"/>
      <c r="C886" s="56"/>
      <c r="D886" s="57"/>
      <c r="E886" s="57"/>
      <c r="F886" s="57"/>
      <c r="G886" s="57"/>
      <c r="H886" s="58"/>
      <c r="I886" s="58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0"/>
      <c r="U886" s="50"/>
      <c r="V886" s="50"/>
      <c r="W886" s="50"/>
      <c r="X886" s="50"/>
      <c r="Y886" s="50"/>
      <c r="Z886" s="50"/>
      <c r="AA886" s="59" t="b">
        <v>0</v>
      </c>
      <c r="AB886" s="50"/>
      <c r="AC886" s="50"/>
      <c r="AD886" s="50"/>
      <c r="AE886" s="58"/>
      <c r="AF886" s="58"/>
      <c r="AG886" s="50"/>
    </row>
    <row r="887">
      <c r="A887" s="57"/>
      <c r="B887" s="56"/>
      <c r="C887" s="56"/>
      <c r="D887" s="57"/>
      <c r="E887" s="57"/>
      <c r="F887" s="57"/>
      <c r="G887" s="57"/>
      <c r="H887" s="58"/>
      <c r="I887" s="58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0"/>
      <c r="U887" s="50"/>
      <c r="V887" s="50"/>
      <c r="W887" s="50"/>
      <c r="X887" s="50"/>
      <c r="Y887" s="50"/>
      <c r="Z887" s="50"/>
      <c r="AA887" s="59" t="b">
        <v>0</v>
      </c>
      <c r="AB887" s="50"/>
      <c r="AC887" s="50"/>
      <c r="AD887" s="50"/>
      <c r="AE887" s="58"/>
      <c r="AF887" s="58"/>
      <c r="AG887" s="50"/>
    </row>
    <row r="888">
      <c r="A888" s="57"/>
      <c r="B888" s="56"/>
      <c r="C888" s="56"/>
      <c r="D888" s="57"/>
      <c r="E888" s="57"/>
      <c r="F888" s="57"/>
      <c r="G888" s="57"/>
      <c r="H888" s="58"/>
      <c r="I888" s="58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0"/>
      <c r="U888" s="50"/>
      <c r="V888" s="50"/>
      <c r="W888" s="50"/>
      <c r="X888" s="50"/>
      <c r="Y888" s="50"/>
      <c r="Z888" s="50"/>
      <c r="AA888" s="59" t="b">
        <v>0</v>
      </c>
      <c r="AB888" s="50"/>
      <c r="AC888" s="50"/>
      <c r="AD888" s="50"/>
      <c r="AE888" s="58"/>
      <c r="AF888" s="58"/>
      <c r="AG888" s="50"/>
    </row>
    <row r="889">
      <c r="A889" s="57"/>
      <c r="B889" s="56"/>
      <c r="C889" s="56"/>
      <c r="D889" s="57"/>
      <c r="E889" s="57"/>
      <c r="F889" s="57"/>
      <c r="G889" s="57"/>
      <c r="H889" s="58"/>
      <c r="I889" s="58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0"/>
      <c r="U889" s="50"/>
      <c r="V889" s="50"/>
      <c r="W889" s="50"/>
      <c r="X889" s="50"/>
      <c r="Y889" s="50"/>
      <c r="Z889" s="50"/>
      <c r="AA889" s="59" t="b">
        <v>0</v>
      </c>
      <c r="AB889" s="50"/>
      <c r="AC889" s="50"/>
      <c r="AD889" s="50"/>
      <c r="AE889" s="58"/>
      <c r="AF889" s="58"/>
      <c r="AG889" s="50"/>
    </row>
    <row r="890">
      <c r="A890" s="57"/>
      <c r="B890" s="56"/>
      <c r="C890" s="56"/>
      <c r="D890" s="57"/>
      <c r="E890" s="57"/>
      <c r="F890" s="57"/>
      <c r="G890" s="57"/>
      <c r="H890" s="58"/>
      <c r="I890" s="58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0"/>
      <c r="U890" s="50"/>
      <c r="V890" s="50"/>
      <c r="W890" s="50"/>
      <c r="X890" s="50"/>
      <c r="Y890" s="50"/>
      <c r="Z890" s="50"/>
      <c r="AA890" s="59" t="b">
        <v>0</v>
      </c>
      <c r="AB890" s="50"/>
      <c r="AC890" s="50"/>
      <c r="AD890" s="50"/>
      <c r="AE890" s="58"/>
      <c r="AF890" s="58"/>
      <c r="AG890" s="50"/>
    </row>
    <row r="891">
      <c r="A891" s="57"/>
      <c r="B891" s="56"/>
      <c r="C891" s="56"/>
      <c r="D891" s="57"/>
      <c r="E891" s="57"/>
      <c r="F891" s="57"/>
      <c r="G891" s="57"/>
      <c r="H891" s="58"/>
      <c r="I891" s="58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0"/>
      <c r="U891" s="50"/>
      <c r="V891" s="50"/>
      <c r="W891" s="50"/>
      <c r="X891" s="50"/>
      <c r="Y891" s="50"/>
      <c r="Z891" s="50"/>
      <c r="AA891" s="59" t="b">
        <v>0</v>
      </c>
      <c r="AB891" s="50"/>
      <c r="AC891" s="50"/>
      <c r="AD891" s="50"/>
      <c r="AE891" s="58"/>
      <c r="AF891" s="58"/>
      <c r="AG891" s="50"/>
    </row>
    <row r="892">
      <c r="A892" s="57"/>
      <c r="B892" s="56"/>
      <c r="C892" s="56"/>
      <c r="D892" s="57"/>
      <c r="E892" s="57"/>
      <c r="F892" s="57"/>
      <c r="G892" s="57"/>
      <c r="H892" s="58"/>
      <c r="I892" s="58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0"/>
      <c r="U892" s="50"/>
      <c r="V892" s="50"/>
      <c r="W892" s="50"/>
      <c r="X892" s="50"/>
      <c r="Y892" s="50"/>
      <c r="Z892" s="50"/>
      <c r="AA892" s="59" t="b">
        <v>0</v>
      </c>
      <c r="AB892" s="50"/>
      <c r="AC892" s="50"/>
      <c r="AD892" s="50"/>
      <c r="AE892" s="58"/>
      <c r="AF892" s="58"/>
      <c r="AG892" s="50"/>
    </row>
    <row r="893">
      <c r="A893" s="57"/>
      <c r="B893" s="56"/>
      <c r="C893" s="56"/>
      <c r="D893" s="57"/>
      <c r="E893" s="57"/>
      <c r="F893" s="57"/>
      <c r="G893" s="57"/>
      <c r="H893" s="58"/>
      <c r="I893" s="58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0"/>
      <c r="U893" s="50"/>
      <c r="V893" s="50"/>
      <c r="W893" s="50"/>
      <c r="X893" s="50"/>
      <c r="Y893" s="50"/>
      <c r="Z893" s="50"/>
      <c r="AA893" s="59" t="b">
        <v>0</v>
      </c>
      <c r="AB893" s="50"/>
      <c r="AC893" s="50"/>
      <c r="AD893" s="50"/>
      <c r="AE893" s="58"/>
      <c r="AF893" s="58"/>
      <c r="AG893" s="50"/>
    </row>
    <row r="894">
      <c r="A894" s="57"/>
      <c r="B894" s="56"/>
      <c r="C894" s="56"/>
      <c r="D894" s="57"/>
      <c r="E894" s="57"/>
      <c r="F894" s="57"/>
      <c r="G894" s="57"/>
      <c r="H894" s="58"/>
      <c r="I894" s="58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0"/>
      <c r="U894" s="50"/>
      <c r="V894" s="50"/>
      <c r="W894" s="50"/>
      <c r="X894" s="50"/>
      <c r="Y894" s="50"/>
      <c r="Z894" s="50"/>
      <c r="AA894" s="59" t="b">
        <v>0</v>
      </c>
      <c r="AB894" s="50"/>
      <c r="AC894" s="50"/>
      <c r="AD894" s="50"/>
      <c r="AE894" s="58"/>
      <c r="AF894" s="58"/>
      <c r="AG894" s="50"/>
    </row>
    <row r="895">
      <c r="A895" s="57"/>
      <c r="B895" s="56"/>
      <c r="C895" s="56"/>
      <c r="D895" s="57"/>
      <c r="E895" s="57"/>
      <c r="F895" s="57"/>
      <c r="G895" s="57"/>
      <c r="H895" s="58"/>
      <c r="I895" s="58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0"/>
      <c r="U895" s="50"/>
      <c r="V895" s="50"/>
      <c r="W895" s="50"/>
      <c r="X895" s="50"/>
      <c r="Y895" s="50"/>
      <c r="Z895" s="50"/>
      <c r="AA895" s="59" t="b">
        <v>0</v>
      </c>
      <c r="AB895" s="50"/>
      <c r="AC895" s="50"/>
      <c r="AD895" s="50"/>
      <c r="AE895" s="58"/>
      <c r="AF895" s="58"/>
      <c r="AG895" s="50"/>
    </row>
    <row r="896">
      <c r="A896" s="57"/>
      <c r="B896" s="56"/>
      <c r="C896" s="56"/>
      <c r="D896" s="57"/>
      <c r="E896" s="57"/>
      <c r="F896" s="57"/>
      <c r="G896" s="57"/>
      <c r="H896" s="58"/>
      <c r="I896" s="58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0"/>
      <c r="U896" s="50"/>
      <c r="V896" s="50"/>
      <c r="W896" s="50"/>
      <c r="X896" s="50"/>
      <c r="Y896" s="50"/>
      <c r="Z896" s="50"/>
      <c r="AA896" s="59" t="b">
        <v>0</v>
      </c>
      <c r="AB896" s="50"/>
      <c r="AC896" s="50"/>
      <c r="AD896" s="50"/>
      <c r="AE896" s="58"/>
      <c r="AF896" s="58"/>
      <c r="AG896" s="50"/>
    </row>
    <row r="897">
      <c r="A897" s="57"/>
      <c r="B897" s="56"/>
      <c r="C897" s="56"/>
      <c r="D897" s="57"/>
      <c r="E897" s="57"/>
      <c r="F897" s="57"/>
      <c r="G897" s="57"/>
      <c r="H897" s="58"/>
      <c r="I897" s="58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0"/>
      <c r="U897" s="50"/>
      <c r="V897" s="50"/>
      <c r="W897" s="50"/>
      <c r="X897" s="50"/>
      <c r="Y897" s="50"/>
      <c r="Z897" s="50"/>
      <c r="AA897" s="59" t="b">
        <v>0</v>
      </c>
      <c r="AB897" s="50"/>
      <c r="AC897" s="50"/>
      <c r="AD897" s="50"/>
      <c r="AE897" s="58"/>
      <c r="AF897" s="58"/>
      <c r="AG897" s="50"/>
    </row>
    <row r="898">
      <c r="A898" s="57"/>
      <c r="B898" s="56"/>
      <c r="C898" s="56"/>
      <c r="D898" s="57"/>
      <c r="E898" s="57"/>
      <c r="F898" s="57"/>
      <c r="G898" s="57"/>
      <c r="H898" s="58"/>
      <c r="I898" s="58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0"/>
      <c r="U898" s="50"/>
      <c r="V898" s="50"/>
      <c r="W898" s="50"/>
      <c r="X898" s="50"/>
      <c r="Y898" s="50"/>
      <c r="Z898" s="50"/>
      <c r="AA898" s="59" t="b">
        <v>0</v>
      </c>
      <c r="AB898" s="50"/>
      <c r="AC898" s="50"/>
      <c r="AD898" s="50"/>
      <c r="AE898" s="58"/>
      <c r="AF898" s="58"/>
      <c r="AG898" s="50"/>
    </row>
    <row r="899">
      <c r="A899" s="57"/>
      <c r="B899" s="56"/>
      <c r="C899" s="56"/>
      <c r="D899" s="57"/>
      <c r="E899" s="57"/>
      <c r="F899" s="57"/>
      <c r="G899" s="57"/>
      <c r="H899" s="58"/>
      <c r="I899" s="58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0"/>
      <c r="U899" s="50"/>
      <c r="V899" s="50"/>
      <c r="W899" s="50"/>
      <c r="X899" s="50"/>
      <c r="Y899" s="50"/>
      <c r="Z899" s="50"/>
      <c r="AA899" s="59" t="b">
        <v>0</v>
      </c>
      <c r="AB899" s="50"/>
      <c r="AC899" s="50"/>
      <c r="AD899" s="50"/>
      <c r="AE899" s="58"/>
      <c r="AF899" s="58"/>
      <c r="AG899" s="50"/>
    </row>
    <row r="900">
      <c r="A900" s="57"/>
      <c r="B900" s="56"/>
      <c r="C900" s="56"/>
      <c r="D900" s="57"/>
      <c r="E900" s="57"/>
      <c r="F900" s="57"/>
      <c r="G900" s="57"/>
      <c r="H900" s="58"/>
      <c r="I900" s="58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0"/>
      <c r="U900" s="50"/>
      <c r="V900" s="50"/>
      <c r="W900" s="50"/>
      <c r="X900" s="50"/>
      <c r="Y900" s="50"/>
      <c r="Z900" s="50"/>
      <c r="AA900" s="59" t="b">
        <v>0</v>
      </c>
      <c r="AB900" s="50"/>
      <c r="AC900" s="50"/>
      <c r="AD900" s="50"/>
      <c r="AE900" s="58"/>
      <c r="AF900" s="58"/>
      <c r="AG900" s="50"/>
    </row>
    <row r="901">
      <c r="A901" s="57"/>
      <c r="B901" s="56"/>
      <c r="C901" s="56"/>
      <c r="D901" s="57"/>
      <c r="E901" s="57"/>
      <c r="F901" s="57"/>
      <c r="G901" s="57"/>
      <c r="H901" s="58"/>
      <c r="I901" s="58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0"/>
      <c r="U901" s="50"/>
      <c r="V901" s="50"/>
      <c r="W901" s="50"/>
      <c r="X901" s="50"/>
      <c r="Y901" s="50"/>
      <c r="Z901" s="50"/>
      <c r="AA901" s="59" t="b">
        <v>0</v>
      </c>
      <c r="AB901" s="50"/>
      <c r="AC901" s="50"/>
      <c r="AD901" s="50"/>
      <c r="AE901" s="58"/>
      <c r="AF901" s="58"/>
      <c r="AG901" s="50"/>
    </row>
    <row r="902">
      <c r="A902" s="57"/>
      <c r="B902" s="56"/>
      <c r="C902" s="56"/>
      <c r="D902" s="57"/>
      <c r="E902" s="57"/>
      <c r="F902" s="57"/>
      <c r="G902" s="57"/>
      <c r="H902" s="58"/>
      <c r="I902" s="58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0"/>
      <c r="U902" s="50"/>
      <c r="V902" s="50"/>
      <c r="W902" s="50"/>
      <c r="X902" s="50"/>
      <c r="Y902" s="50"/>
      <c r="Z902" s="50"/>
      <c r="AA902" s="59" t="b">
        <v>0</v>
      </c>
      <c r="AB902" s="50"/>
      <c r="AC902" s="50"/>
      <c r="AD902" s="50"/>
      <c r="AE902" s="58"/>
      <c r="AF902" s="58"/>
      <c r="AG902" s="50"/>
    </row>
    <row r="903">
      <c r="A903" s="57"/>
      <c r="B903" s="56"/>
      <c r="C903" s="56"/>
      <c r="D903" s="57"/>
      <c r="E903" s="57"/>
      <c r="F903" s="57"/>
      <c r="G903" s="57"/>
      <c r="H903" s="58"/>
      <c r="I903" s="58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0"/>
      <c r="U903" s="50"/>
      <c r="V903" s="50"/>
      <c r="W903" s="50"/>
      <c r="X903" s="50"/>
      <c r="Y903" s="50"/>
      <c r="Z903" s="50"/>
      <c r="AA903" s="59" t="b">
        <v>0</v>
      </c>
      <c r="AB903" s="50"/>
      <c r="AC903" s="50"/>
      <c r="AD903" s="50"/>
      <c r="AE903" s="58"/>
      <c r="AF903" s="58"/>
      <c r="AG903" s="50"/>
    </row>
    <row r="904">
      <c r="A904" s="57"/>
      <c r="B904" s="56"/>
      <c r="C904" s="56"/>
      <c r="D904" s="57"/>
      <c r="E904" s="57"/>
      <c r="F904" s="57"/>
      <c r="G904" s="57"/>
      <c r="H904" s="58"/>
      <c r="I904" s="58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0"/>
      <c r="U904" s="50"/>
      <c r="V904" s="50"/>
      <c r="W904" s="50"/>
      <c r="X904" s="50"/>
      <c r="Y904" s="50"/>
      <c r="Z904" s="50"/>
      <c r="AA904" s="59" t="b">
        <v>0</v>
      </c>
      <c r="AB904" s="50"/>
      <c r="AC904" s="50"/>
      <c r="AD904" s="50"/>
      <c r="AE904" s="58"/>
      <c r="AF904" s="58"/>
      <c r="AG904" s="50"/>
    </row>
    <row r="905">
      <c r="A905" s="57"/>
      <c r="B905" s="56"/>
      <c r="C905" s="56"/>
      <c r="D905" s="57"/>
      <c r="E905" s="57"/>
      <c r="F905" s="57"/>
      <c r="G905" s="57"/>
      <c r="H905" s="58"/>
      <c r="I905" s="58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0"/>
      <c r="U905" s="50"/>
      <c r="V905" s="50"/>
      <c r="W905" s="50"/>
      <c r="X905" s="50"/>
      <c r="Y905" s="50"/>
      <c r="Z905" s="50"/>
      <c r="AA905" s="59" t="b">
        <v>0</v>
      </c>
      <c r="AB905" s="50"/>
      <c r="AC905" s="50"/>
      <c r="AD905" s="50"/>
      <c r="AE905" s="58"/>
      <c r="AF905" s="58"/>
      <c r="AG905" s="50"/>
    </row>
    <row r="906">
      <c r="A906" s="57"/>
      <c r="B906" s="56"/>
      <c r="C906" s="56"/>
      <c r="D906" s="57"/>
      <c r="E906" s="57"/>
      <c r="F906" s="57"/>
      <c r="G906" s="57"/>
      <c r="H906" s="58"/>
      <c r="I906" s="58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0"/>
      <c r="U906" s="50"/>
      <c r="V906" s="50"/>
      <c r="W906" s="50"/>
      <c r="X906" s="50"/>
      <c r="Y906" s="50"/>
      <c r="Z906" s="50"/>
      <c r="AA906" s="59" t="b">
        <v>0</v>
      </c>
      <c r="AB906" s="50"/>
      <c r="AC906" s="50"/>
      <c r="AD906" s="50"/>
      <c r="AE906" s="58"/>
      <c r="AF906" s="58"/>
      <c r="AG906" s="50"/>
    </row>
    <row r="907">
      <c r="A907" s="57"/>
      <c r="B907" s="56"/>
      <c r="C907" s="56"/>
      <c r="D907" s="57"/>
      <c r="E907" s="57"/>
      <c r="F907" s="57"/>
      <c r="G907" s="57"/>
      <c r="H907" s="58"/>
      <c r="I907" s="58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0"/>
      <c r="U907" s="50"/>
      <c r="V907" s="50"/>
      <c r="W907" s="50"/>
      <c r="X907" s="50"/>
      <c r="Y907" s="50"/>
      <c r="Z907" s="50"/>
      <c r="AA907" s="59" t="b">
        <v>0</v>
      </c>
      <c r="AB907" s="50"/>
      <c r="AC907" s="50"/>
      <c r="AD907" s="50"/>
      <c r="AE907" s="58"/>
      <c r="AF907" s="58"/>
      <c r="AG907" s="50"/>
    </row>
    <row r="908">
      <c r="A908" s="57"/>
      <c r="B908" s="56"/>
      <c r="C908" s="56"/>
      <c r="D908" s="57"/>
      <c r="E908" s="57"/>
      <c r="F908" s="57"/>
      <c r="G908" s="57"/>
      <c r="H908" s="58"/>
      <c r="I908" s="58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0"/>
      <c r="U908" s="50"/>
      <c r="V908" s="50"/>
      <c r="W908" s="50"/>
      <c r="X908" s="50"/>
      <c r="Y908" s="50"/>
      <c r="Z908" s="50"/>
      <c r="AA908" s="59" t="b">
        <v>0</v>
      </c>
      <c r="AB908" s="50"/>
      <c r="AC908" s="50"/>
      <c r="AD908" s="50"/>
      <c r="AE908" s="58"/>
      <c r="AF908" s="58"/>
      <c r="AG908" s="50"/>
    </row>
    <row r="909">
      <c r="A909" s="57"/>
      <c r="B909" s="56"/>
      <c r="C909" s="56"/>
      <c r="D909" s="57"/>
      <c r="E909" s="57"/>
      <c r="F909" s="57"/>
      <c r="G909" s="57"/>
      <c r="H909" s="58"/>
      <c r="I909" s="58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0"/>
      <c r="U909" s="50"/>
      <c r="V909" s="50"/>
      <c r="W909" s="50"/>
      <c r="X909" s="50"/>
      <c r="Y909" s="50"/>
      <c r="Z909" s="50"/>
      <c r="AA909" s="59" t="b">
        <v>0</v>
      </c>
      <c r="AB909" s="50"/>
      <c r="AC909" s="50"/>
      <c r="AD909" s="50"/>
      <c r="AE909" s="58"/>
      <c r="AF909" s="58"/>
      <c r="AG909" s="50"/>
    </row>
    <row r="910">
      <c r="A910" s="57"/>
      <c r="B910" s="56"/>
      <c r="C910" s="56"/>
      <c r="D910" s="57"/>
      <c r="E910" s="57"/>
      <c r="F910" s="57"/>
      <c r="G910" s="57"/>
      <c r="H910" s="58"/>
      <c r="I910" s="58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0"/>
      <c r="U910" s="50"/>
      <c r="V910" s="50"/>
      <c r="W910" s="50"/>
      <c r="X910" s="50"/>
      <c r="Y910" s="50"/>
      <c r="Z910" s="50"/>
      <c r="AA910" s="59" t="b">
        <v>0</v>
      </c>
      <c r="AB910" s="50"/>
      <c r="AC910" s="50"/>
      <c r="AD910" s="50"/>
      <c r="AE910" s="58"/>
      <c r="AF910" s="58"/>
      <c r="AG910" s="50"/>
    </row>
    <row r="911">
      <c r="A911" s="57"/>
      <c r="B911" s="56"/>
      <c r="C911" s="56"/>
      <c r="D911" s="57"/>
      <c r="E911" s="57"/>
      <c r="F911" s="57"/>
      <c r="G911" s="57"/>
      <c r="H911" s="58"/>
      <c r="I911" s="58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0"/>
      <c r="U911" s="50"/>
      <c r="V911" s="50"/>
      <c r="W911" s="50"/>
      <c r="X911" s="50"/>
      <c r="Y911" s="50"/>
      <c r="Z911" s="50"/>
      <c r="AA911" s="59" t="b">
        <v>0</v>
      </c>
      <c r="AB911" s="50"/>
      <c r="AC911" s="50"/>
      <c r="AD911" s="50"/>
      <c r="AE911" s="58"/>
      <c r="AF911" s="58"/>
      <c r="AG911" s="50"/>
    </row>
    <row r="912">
      <c r="A912" s="57"/>
      <c r="B912" s="56"/>
      <c r="C912" s="56"/>
      <c r="D912" s="57"/>
      <c r="E912" s="57"/>
      <c r="F912" s="57"/>
      <c r="G912" s="57"/>
      <c r="H912" s="58"/>
      <c r="I912" s="58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0"/>
      <c r="U912" s="50"/>
      <c r="V912" s="50"/>
      <c r="W912" s="50"/>
      <c r="X912" s="50"/>
      <c r="Y912" s="50"/>
      <c r="Z912" s="50"/>
      <c r="AA912" s="59" t="b">
        <v>0</v>
      </c>
      <c r="AB912" s="50"/>
      <c r="AC912" s="50"/>
      <c r="AD912" s="50"/>
      <c r="AE912" s="58"/>
      <c r="AF912" s="58"/>
      <c r="AG912" s="50"/>
    </row>
    <row r="913">
      <c r="A913" s="57"/>
      <c r="B913" s="56"/>
      <c r="C913" s="56"/>
      <c r="D913" s="57"/>
      <c r="E913" s="57"/>
      <c r="F913" s="57"/>
      <c r="G913" s="57"/>
      <c r="H913" s="58"/>
      <c r="I913" s="58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0"/>
      <c r="U913" s="50"/>
      <c r="V913" s="50"/>
      <c r="W913" s="50"/>
      <c r="X913" s="50"/>
      <c r="Y913" s="50"/>
      <c r="Z913" s="50"/>
      <c r="AA913" s="59" t="b">
        <v>0</v>
      </c>
      <c r="AB913" s="50"/>
      <c r="AC913" s="50"/>
      <c r="AD913" s="50"/>
      <c r="AE913" s="58"/>
      <c r="AF913" s="58"/>
      <c r="AG913" s="50"/>
    </row>
    <row r="914">
      <c r="A914" s="57"/>
      <c r="B914" s="56"/>
      <c r="C914" s="56"/>
      <c r="D914" s="57"/>
      <c r="E914" s="57"/>
      <c r="F914" s="57"/>
      <c r="G914" s="57"/>
      <c r="H914" s="58"/>
      <c r="I914" s="58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0"/>
      <c r="U914" s="50"/>
      <c r="V914" s="50"/>
      <c r="W914" s="50"/>
      <c r="X914" s="50"/>
      <c r="Y914" s="50"/>
      <c r="Z914" s="50"/>
      <c r="AA914" s="59" t="b">
        <v>0</v>
      </c>
      <c r="AB914" s="50"/>
      <c r="AC914" s="50"/>
      <c r="AD914" s="50"/>
      <c r="AE914" s="58"/>
      <c r="AF914" s="58"/>
      <c r="AG914" s="50"/>
    </row>
    <row r="915">
      <c r="A915" s="57"/>
      <c r="B915" s="56"/>
      <c r="C915" s="56"/>
      <c r="D915" s="57"/>
      <c r="E915" s="57"/>
      <c r="F915" s="57"/>
      <c r="G915" s="57"/>
      <c r="H915" s="58"/>
      <c r="I915" s="58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0"/>
      <c r="U915" s="50"/>
      <c r="V915" s="50"/>
      <c r="W915" s="50"/>
      <c r="X915" s="50"/>
      <c r="Y915" s="50"/>
      <c r="Z915" s="50"/>
      <c r="AA915" s="59" t="b">
        <v>0</v>
      </c>
      <c r="AB915" s="50"/>
      <c r="AC915" s="50"/>
      <c r="AD915" s="50"/>
      <c r="AE915" s="58"/>
      <c r="AF915" s="58"/>
      <c r="AG915" s="50"/>
    </row>
    <row r="916">
      <c r="A916" s="57"/>
      <c r="B916" s="56"/>
      <c r="C916" s="56"/>
      <c r="D916" s="57"/>
      <c r="E916" s="57"/>
      <c r="F916" s="57"/>
      <c r="G916" s="57"/>
      <c r="H916" s="58"/>
      <c r="I916" s="58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0"/>
      <c r="U916" s="50"/>
      <c r="V916" s="50"/>
      <c r="W916" s="50"/>
      <c r="X916" s="50"/>
      <c r="Y916" s="50"/>
      <c r="Z916" s="50"/>
      <c r="AA916" s="59" t="b">
        <v>0</v>
      </c>
      <c r="AB916" s="50"/>
      <c r="AC916" s="50"/>
      <c r="AD916" s="50"/>
      <c r="AE916" s="58"/>
      <c r="AF916" s="58"/>
      <c r="AG916" s="50"/>
    </row>
    <row r="917">
      <c r="A917" s="57"/>
      <c r="B917" s="56"/>
      <c r="C917" s="56"/>
      <c r="D917" s="57"/>
      <c r="E917" s="57"/>
      <c r="F917" s="57"/>
      <c r="G917" s="57"/>
      <c r="H917" s="58"/>
      <c r="I917" s="58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0"/>
      <c r="U917" s="50"/>
      <c r="V917" s="50"/>
      <c r="W917" s="50"/>
      <c r="X917" s="50"/>
      <c r="Y917" s="50"/>
      <c r="Z917" s="50"/>
      <c r="AA917" s="59" t="b">
        <v>0</v>
      </c>
      <c r="AB917" s="50"/>
      <c r="AC917" s="50"/>
      <c r="AD917" s="50"/>
      <c r="AE917" s="58"/>
      <c r="AF917" s="58"/>
      <c r="AG917" s="50"/>
    </row>
    <row r="918">
      <c r="A918" s="57"/>
      <c r="B918" s="56"/>
      <c r="C918" s="56"/>
      <c r="D918" s="57"/>
      <c r="E918" s="57"/>
      <c r="F918" s="57"/>
      <c r="G918" s="57"/>
      <c r="H918" s="58"/>
      <c r="I918" s="58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0"/>
      <c r="U918" s="50"/>
      <c r="V918" s="50"/>
      <c r="W918" s="50"/>
      <c r="X918" s="50"/>
      <c r="Y918" s="50"/>
      <c r="Z918" s="50"/>
      <c r="AA918" s="59" t="b">
        <v>0</v>
      </c>
      <c r="AB918" s="50"/>
      <c r="AC918" s="50"/>
      <c r="AD918" s="50"/>
      <c r="AE918" s="58"/>
      <c r="AF918" s="58"/>
      <c r="AG918" s="50"/>
    </row>
    <row r="919">
      <c r="A919" s="57"/>
      <c r="B919" s="56"/>
      <c r="C919" s="56"/>
      <c r="D919" s="57"/>
      <c r="E919" s="57"/>
      <c r="F919" s="57"/>
      <c r="G919" s="57"/>
      <c r="H919" s="58"/>
      <c r="I919" s="58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0"/>
      <c r="U919" s="50"/>
      <c r="V919" s="50"/>
      <c r="W919" s="50"/>
      <c r="X919" s="50"/>
      <c r="Y919" s="50"/>
      <c r="Z919" s="50"/>
      <c r="AA919" s="59" t="b">
        <v>0</v>
      </c>
      <c r="AB919" s="50"/>
      <c r="AC919" s="50"/>
      <c r="AD919" s="50"/>
      <c r="AE919" s="58"/>
      <c r="AF919" s="58"/>
      <c r="AG919" s="50"/>
    </row>
    <row r="920">
      <c r="A920" s="57"/>
      <c r="B920" s="56"/>
      <c r="C920" s="56"/>
      <c r="D920" s="57"/>
      <c r="E920" s="57"/>
      <c r="F920" s="57"/>
      <c r="G920" s="57"/>
      <c r="H920" s="58"/>
      <c r="I920" s="58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0"/>
      <c r="U920" s="50"/>
      <c r="V920" s="50"/>
      <c r="W920" s="50"/>
      <c r="X920" s="50"/>
      <c r="Y920" s="50"/>
      <c r="Z920" s="50"/>
      <c r="AA920" s="59" t="b">
        <v>0</v>
      </c>
      <c r="AB920" s="50"/>
      <c r="AC920" s="50"/>
      <c r="AD920" s="50"/>
      <c r="AE920" s="58"/>
      <c r="AF920" s="58"/>
      <c r="AG920" s="50"/>
    </row>
    <row r="921">
      <c r="A921" s="57"/>
      <c r="B921" s="56"/>
      <c r="C921" s="56"/>
      <c r="D921" s="57"/>
      <c r="E921" s="57"/>
      <c r="F921" s="57"/>
      <c r="G921" s="57"/>
      <c r="H921" s="58"/>
      <c r="I921" s="58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0"/>
      <c r="U921" s="50"/>
      <c r="V921" s="50"/>
      <c r="W921" s="50"/>
      <c r="X921" s="50"/>
      <c r="Y921" s="50"/>
      <c r="Z921" s="50"/>
      <c r="AA921" s="59" t="b">
        <v>0</v>
      </c>
      <c r="AB921" s="50"/>
      <c r="AC921" s="50"/>
      <c r="AD921" s="50"/>
      <c r="AE921" s="58"/>
      <c r="AF921" s="58"/>
      <c r="AG921" s="50"/>
    </row>
    <row r="922">
      <c r="A922" s="57"/>
      <c r="B922" s="56"/>
      <c r="C922" s="56"/>
      <c r="D922" s="57"/>
      <c r="E922" s="57"/>
      <c r="F922" s="57"/>
      <c r="G922" s="57"/>
      <c r="H922" s="58"/>
      <c r="I922" s="58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0"/>
      <c r="U922" s="50"/>
      <c r="V922" s="50"/>
      <c r="W922" s="50"/>
      <c r="X922" s="50"/>
      <c r="Y922" s="50"/>
      <c r="Z922" s="50"/>
      <c r="AA922" s="59" t="b">
        <v>0</v>
      </c>
      <c r="AB922" s="50"/>
      <c r="AC922" s="50"/>
      <c r="AD922" s="50"/>
      <c r="AE922" s="58"/>
      <c r="AF922" s="58"/>
      <c r="AG922" s="50"/>
    </row>
    <row r="923">
      <c r="A923" s="57"/>
      <c r="B923" s="56"/>
      <c r="C923" s="56"/>
      <c r="D923" s="57"/>
      <c r="E923" s="57"/>
      <c r="F923" s="57"/>
      <c r="G923" s="57"/>
      <c r="H923" s="58"/>
      <c r="I923" s="58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0"/>
      <c r="U923" s="50"/>
      <c r="V923" s="50"/>
      <c r="W923" s="50"/>
      <c r="X923" s="50"/>
      <c r="Y923" s="50"/>
      <c r="Z923" s="50"/>
      <c r="AA923" s="59" t="b">
        <v>0</v>
      </c>
      <c r="AB923" s="50"/>
      <c r="AC923" s="50"/>
      <c r="AD923" s="50"/>
      <c r="AE923" s="58"/>
      <c r="AF923" s="58"/>
      <c r="AG923" s="50"/>
    </row>
    <row r="924">
      <c r="A924" s="57"/>
      <c r="B924" s="56"/>
      <c r="C924" s="56"/>
      <c r="D924" s="57"/>
      <c r="E924" s="57"/>
      <c r="F924" s="57"/>
      <c r="G924" s="57"/>
      <c r="H924" s="58"/>
      <c r="I924" s="58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0"/>
      <c r="U924" s="50"/>
      <c r="V924" s="50"/>
      <c r="W924" s="50"/>
      <c r="X924" s="50"/>
      <c r="Y924" s="50"/>
      <c r="Z924" s="50"/>
      <c r="AA924" s="59" t="b">
        <v>0</v>
      </c>
      <c r="AB924" s="50"/>
      <c r="AC924" s="50"/>
      <c r="AD924" s="50"/>
      <c r="AE924" s="58"/>
      <c r="AF924" s="58"/>
      <c r="AG924" s="50"/>
    </row>
    <row r="925">
      <c r="A925" s="57"/>
      <c r="B925" s="56"/>
      <c r="C925" s="56"/>
      <c r="D925" s="57"/>
      <c r="E925" s="57"/>
      <c r="F925" s="57"/>
      <c r="G925" s="57"/>
      <c r="H925" s="58"/>
      <c r="I925" s="58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0"/>
      <c r="U925" s="50"/>
      <c r="V925" s="50"/>
      <c r="W925" s="50"/>
      <c r="X925" s="50"/>
      <c r="Y925" s="50"/>
      <c r="Z925" s="50"/>
      <c r="AA925" s="59" t="b">
        <v>0</v>
      </c>
      <c r="AB925" s="50"/>
      <c r="AC925" s="50"/>
      <c r="AD925" s="50"/>
      <c r="AE925" s="58"/>
      <c r="AF925" s="58"/>
      <c r="AG925" s="50"/>
    </row>
    <row r="926">
      <c r="A926" s="57"/>
      <c r="B926" s="56"/>
      <c r="C926" s="56"/>
      <c r="D926" s="57"/>
      <c r="E926" s="57"/>
      <c r="F926" s="57"/>
      <c r="G926" s="57"/>
      <c r="H926" s="58"/>
      <c r="I926" s="58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0"/>
      <c r="U926" s="50"/>
      <c r="V926" s="50"/>
      <c r="W926" s="50"/>
      <c r="X926" s="50"/>
      <c r="Y926" s="50"/>
      <c r="Z926" s="50"/>
      <c r="AA926" s="59" t="b">
        <v>0</v>
      </c>
      <c r="AB926" s="50"/>
      <c r="AC926" s="50"/>
      <c r="AD926" s="50"/>
      <c r="AE926" s="58"/>
      <c r="AF926" s="58"/>
      <c r="AG926" s="50"/>
    </row>
    <row r="927">
      <c r="A927" s="57"/>
      <c r="B927" s="56"/>
      <c r="C927" s="56"/>
      <c r="D927" s="57"/>
      <c r="E927" s="57"/>
      <c r="F927" s="57"/>
      <c r="G927" s="57"/>
      <c r="H927" s="58"/>
      <c r="I927" s="58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0"/>
      <c r="U927" s="50"/>
      <c r="V927" s="50"/>
      <c r="W927" s="50"/>
      <c r="X927" s="50"/>
      <c r="Y927" s="50"/>
      <c r="Z927" s="50"/>
      <c r="AA927" s="59" t="b">
        <v>0</v>
      </c>
      <c r="AB927" s="50"/>
      <c r="AC927" s="50"/>
      <c r="AD927" s="50"/>
      <c r="AE927" s="58"/>
      <c r="AF927" s="58"/>
      <c r="AG927" s="50"/>
    </row>
    <row r="928">
      <c r="A928" s="57"/>
      <c r="B928" s="56"/>
      <c r="C928" s="56"/>
      <c r="D928" s="57"/>
      <c r="E928" s="57"/>
      <c r="F928" s="57"/>
      <c r="G928" s="57"/>
      <c r="H928" s="58"/>
      <c r="I928" s="58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0"/>
      <c r="U928" s="50"/>
      <c r="V928" s="50"/>
      <c r="W928" s="50"/>
      <c r="X928" s="50"/>
      <c r="Y928" s="50"/>
      <c r="Z928" s="50"/>
      <c r="AA928" s="59" t="b">
        <v>0</v>
      </c>
      <c r="AB928" s="50"/>
      <c r="AC928" s="50"/>
      <c r="AD928" s="50"/>
      <c r="AE928" s="58"/>
      <c r="AF928" s="58"/>
      <c r="AG928" s="50"/>
    </row>
    <row r="929">
      <c r="A929" s="57"/>
      <c r="B929" s="56"/>
      <c r="C929" s="56"/>
      <c r="D929" s="57"/>
      <c r="E929" s="57"/>
      <c r="F929" s="57"/>
      <c r="G929" s="57"/>
      <c r="H929" s="58"/>
      <c r="I929" s="58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0"/>
      <c r="U929" s="50"/>
      <c r="V929" s="50"/>
      <c r="W929" s="50"/>
      <c r="X929" s="50"/>
      <c r="Y929" s="50"/>
      <c r="Z929" s="50"/>
      <c r="AA929" s="59" t="b">
        <v>0</v>
      </c>
      <c r="AB929" s="50"/>
      <c r="AC929" s="50"/>
      <c r="AD929" s="50"/>
      <c r="AE929" s="58"/>
      <c r="AF929" s="58"/>
      <c r="AG929" s="50"/>
    </row>
    <row r="930">
      <c r="A930" s="57"/>
      <c r="B930" s="56"/>
      <c r="C930" s="56"/>
      <c r="D930" s="57"/>
      <c r="E930" s="57"/>
      <c r="F930" s="57"/>
      <c r="G930" s="57"/>
      <c r="H930" s="58"/>
      <c r="I930" s="58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0"/>
      <c r="U930" s="50"/>
      <c r="V930" s="50"/>
      <c r="W930" s="50"/>
      <c r="X930" s="50"/>
      <c r="Y930" s="50"/>
      <c r="Z930" s="50"/>
      <c r="AA930" s="59" t="b">
        <v>0</v>
      </c>
      <c r="AB930" s="50"/>
      <c r="AC930" s="50"/>
      <c r="AD930" s="50"/>
      <c r="AE930" s="58"/>
      <c r="AF930" s="58"/>
      <c r="AG930" s="50"/>
    </row>
    <row r="931">
      <c r="A931" s="57"/>
      <c r="B931" s="56"/>
      <c r="C931" s="56"/>
      <c r="D931" s="57"/>
      <c r="E931" s="57"/>
      <c r="F931" s="57"/>
      <c r="G931" s="57"/>
      <c r="H931" s="58"/>
      <c r="I931" s="58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0"/>
      <c r="U931" s="50"/>
      <c r="V931" s="50"/>
      <c r="W931" s="50"/>
      <c r="X931" s="50"/>
      <c r="Y931" s="50"/>
      <c r="Z931" s="50"/>
      <c r="AA931" s="59" t="b">
        <v>0</v>
      </c>
      <c r="AB931" s="50"/>
      <c r="AC931" s="50"/>
      <c r="AD931" s="50"/>
      <c r="AE931" s="58"/>
      <c r="AF931" s="58"/>
      <c r="AG931" s="50"/>
    </row>
    <row r="932">
      <c r="A932" s="57"/>
      <c r="B932" s="56"/>
      <c r="C932" s="56"/>
      <c r="D932" s="57"/>
      <c r="E932" s="57"/>
      <c r="F932" s="57"/>
      <c r="G932" s="57"/>
      <c r="H932" s="58"/>
      <c r="I932" s="58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0"/>
      <c r="U932" s="50"/>
      <c r="V932" s="50"/>
      <c r="W932" s="50"/>
      <c r="X932" s="50"/>
      <c r="Y932" s="50"/>
      <c r="Z932" s="50"/>
      <c r="AA932" s="59" t="b">
        <v>0</v>
      </c>
      <c r="AB932" s="50"/>
      <c r="AC932" s="50"/>
      <c r="AD932" s="50"/>
      <c r="AE932" s="58"/>
      <c r="AF932" s="58"/>
      <c r="AG932" s="50"/>
    </row>
    <row r="933">
      <c r="A933" s="57"/>
      <c r="B933" s="56"/>
      <c r="C933" s="56"/>
      <c r="D933" s="57"/>
      <c r="E933" s="57"/>
      <c r="F933" s="57"/>
      <c r="G933" s="57"/>
      <c r="H933" s="58"/>
      <c r="I933" s="58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0"/>
      <c r="U933" s="50"/>
      <c r="V933" s="50"/>
      <c r="W933" s="50"/>
      <c r="X933" s="50"/>
      <c r="Y933" s="50"/>
      <c r="Z933" s="50"/>
      <c r="AA933" s="59" t="b">
        <v>0</v>
      </c>
      <c r="AB933" s="50"/>
      <c r="AC933" s="50"/>
      <c r="AD933" s="50"/>
      <c r="AE933" s="58"/>
      <c r="AF933" s="58"/>
      <c r="AG933" s="50"/>
    </row>
    <row r="934">
      <c r="A934" s="57"/>
      <c r="B934" s="56"/>
      <c r="C934" s="56"/>
      <c r="D934" s="57"/>
      <c r="E934" s="57"/>
      <c r="F934" s="57"/>
      <c r="G934" s="57"/>
      <c r="H934" s="58"/>
      <c r="I934" s="58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0"/>
      <c r="U934" s="50"/>
      <c r="V934" s="50"/>
      <c r="W934" s="50"/>
      <c r="X934" s="50"/>
      <c r="Y934" s="50"/>
      <c r="Z934" s="50"/>
      <c r="AA934" s="59" t="b">
        <v>0</v>
      </c>
      <c r="AB934" s="50"/>
      <c r="AC934" s="50"/>
      <c r="AD934" s="50"/>
      <c r="AE934" s="58"/>
      <c r="AF934" s="58"/>
      <c r="AG934" s="50"/>
    </row>
    <row r="935">
      <c r="A935" s="57"/>
      <c r="B935" s="56"/>
      <c r="C935" s="56"/>
      <c r="D935" s="57"/>
      <c r="E935" s="57"/>
      <c r="F935" s="57"/>
      <c r="G935" s="57"/>
      <c r="H935" s="58"/>
      <c r="I935" s="58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0"/>
      <c r="U935" s="50"/>
      <c r="V935" s="50"/>
      <c r="W935" s="50"/>
      <c r="X935" s="50"/>
      <c r="Y935" s="50"/>
      <c r="Z935" s="50"/>
      <c r="AA935" s="59" t="b">
        <v>0</v>
      </c>
      <c r="AB935" s="50"/>
      <c r="AC935" s="50"/>
      <c r="AD935" s="50"/>
      <c r="AE935" s="58"/>
      <c r="AF935" s="58"/>
      <c r="AG935" s="50"/>
    </row>
    <row r="936">
      <c r="A936" s="57"/>
      <c r="B936" s="56"/>
      <c r="C936" s="56"/>
      <c r="D936" s="57"/>
      <c r="E936" s="57"/>
      <c r="F936" s="57"/>
      <c r="G936" s="57"/>
      <c r="H936" s="58"/>
      <c r="I936" s="58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0"/>
      <c r="U936" s="50"/>
      <c r="V936" s="50"/>
      <c r="W936" s="50"/>
      <c r="X936" s="50"/>
      <c r="Y936" s="50"/>
      <c r="Z936" s="50"/>
      <c r="AA936" s="59" t="b">
        <v>0</v>
      </c>
      <c r="AB936" s="50"/>
      <c r="AC936" s="50"/>
      <c r="AD936" s="50"/>
      <c r="AE936" s="58"/>
      <c r="AF936" s="58"/>
      <c r="AG936" s="50"/>
    </row>
    <row r="937">
      <c r="A937" s="57"/>
      <c r="B937" s="56"/>
      <c r="C937" s="56"/>
      <c r="D937" s="57"/>
      <c r="E937" s="57"/>
      <c r="F937" s="57"/>
      <c r="G937" s="57"/>
      <c r="H937" s="58"/>
      <c r="I937" s="58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0"/>
      <c r="U937" s="50"/>
      <c r="V937" s="50"/>
      <c r="W937" s="50"/>
      <c r="X937" s="50"/>
      <c r="Y937" s="50"/>
      <c r="Z937" s="50"/>
      <c r="AA937" s="59" t="b">
        <v>0</v>
      </c>
      <c r="AB937" s="50"/>
      <c r="AC937" s="50"/>
      <c r="AD937" s="50"/>
      <c r="AE937" s="58"/>
      <c r="AF937" s="58"/>
      <c r="AG937" s="50"/>
    </row>
    <row r="938">
      <c r="A938" s="57"/>
      <c r="B938" s="56"/>
      <c r="C938" s="56"/>
      <c r="D938" s="57"/>
      <c r="E938" s="57"/>
      <c r="F938" s="57"/>
      <c r="G938" s="57"/>
      <c r="H938" s="58"/>
      <c r="I938" s="58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0"/>
      <c r="U938" s="50"/>
      <c r="V938" s="50"/>
      <c r="W938" s="50"/>
      <c r="X938" s="50"/>
      <c r="Y938" s="50"/>
      <c r="Z938" s="50"/>
      <c r="AA938" s="59" t="b">
        <v>0</v>
      </c>
      <c r="AB938" s="50"/>
      <c r="AC938" s="50"/>
      <c r="AD938" s="50"/>
      <c r="AE938" s="58"/>
      <c r="AF938" s="58"/>
      <c r="AG938" s="50"/>
    </row>
    <row r="939">
      <c r="A939" s="57"/>
      <c r="B939" s="56"/>
      <c r="C939" s="56"/>
      <c r="D939" s="57"/>
      <c r="E939" s="57"/>
      <c r="F939" s="57"/>
      <c r="G939" s="57"/>
      <c r="H939" s="58"/>
      <c r="I939" s="58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0"/>
      <c r="U939" s="50"/>
      <c r="V939" s="50"/>
      <c r="W939" s="50"/>
      <c r="X939" s="50"/>
      <c r="Y939" s="50"/>
      <c r="Z939" s="50"/>
      <c r="AA939" s="59" t="b">
        <v>0</v>
      </c>
      <c r="AB939" s="50"/>
      <c r="AC939" s="50"/>
      <c r="AD939" s="50"/>
      <c r="AE939" s="58"/>
      <c r="AF939" s="58"/>
      <c r="AG939" s="50"/>
    </row>
    <row r="940">
      <c r="A940" s="57"/>
      <c r="B940" s="56"/>
      <c r="C940" s="56"/>
      <c r="D940" s="57"/>
      <c r="E940" s="57"/>
      <c r="F940" s="57"/>
      <c r="G940" s="57"/>
      <c r="H940" s="58"/>
      <c r="I940" s="58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0"/>
      <c r="U940" s="50"/>
      <c r="V940" s="50"/>
      <c r="W940" s="50"/>
      <c r="X940" s="50"/>
      <c r="Y940" s="50"/>
      <c r="Z940" s="50"/>
      <c r="AA940" s="59" t="b">
        <v>0</v>
      </c>
      <c r="AB940" s="50"/>
      <c r="AC940" s="50"/>
      <c r="AD940" s="50"/>
      <c r="AE940" s="58"/>
      <c r="AF940" s="58"/>
      <c r="AG940" s="50"/>
    </row>
    <row r="941">
      <c r="A941" s="57"/>
      <c r="B941" s="56"/>
      <c r="C941" s="56"/>
      <c r="D941" s="57"/>
      <c r="E941" s="57"/>
      <c r="F941" s="57"/>
      <c r="G941" s="57"/>
      <c r="H941" s="58"/>
      <c r="I941" s="58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0"/>
      <c r="U941" s="50"/>
      <c r="V941" s="50"/>
      <c r="W941" s="50"/>
      <c r="X941" s="50"/>
      <c r="Y941" s="50"/>
      <c r="Z941" s="50"/>
      <c r="AA941" s="59" t="b">
        <v>0</v>
      </c>
      <c r="AB941" s="50"/>
      <c r="AC941" s="50"/>
      <c r="AD941" s="50"/>
      <c r="AE941" s="58"/>
      <c r="AF941" s="58"/>
      <c r="AG941" s="50"/>
    </row>
    <row r="942">
      <c r="A942" s="57"/>
      <c r="B942" s="56"/>
      <c r="C942" s="56"/>
      <c r="D942" s="57"/>
      <c r="E942" s="57"/>
      <c r="F942" s="57"/>
      <c r="G942" s="57"/>
      <c r="H942" s="58"/>
      <c r="I942" s="58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0"/>
      <c r="U942" s="50"/>
      <c r="V942" s="50"/>
      <c r="W942" s="50"/>
      <c r="X942" s="50"/>
      <c r="Y942" s="50"/>
      <c r="Z942" s="50"/>
      <c r="AA942" s="59" t="b">
        <v>0</v>
      </c>
      <c r="AB942" s="50"/>
      <c r="AC942" s="50"/>
      <c r="AD942" s="50"/>
      <c r="AE942" s="58"/>
      <c r="AF942" s="58"/>
      <c r="AG942" s="50"/>
    </row>
    <row r="943">
      <c r="A943" s="57"/>
      <c r="B943" s="56"/>
      <c r="C943" s="56"/>
      <c r="D943" s="57"/>
      <c r="E943" s="57"/>
      <c r="F943" s="57"/>
      <c r="G943" s="57"/>
      <c r="H943" s="58"/>
      <c r="I943" s="58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0"/>
      <c r="U943" s="50"/>
      <c r="V943" s="50"/>
      <c r="W943" s="50"/>
      <c r="X943" s="50"/>
      <c r="Y943" s="50"/>
      <c r="Z943" s="50"/>
      <c r="AA943" s="59" t="b">
        <v>0</v>
      </c>
      <c r="AB943" s="50"/>
      <c r="AC943" s="50"/>
      <c r="AD943" s="50"/>
      <c r="AE943" s="58"/>
      <c r="AF943" s="58"/>
      <c r="AG943" s="50"/>
    </row>
    <row r="944">
      <c r="A944" s="57"/>
      <c r="B944" s="56"/>
      <c r="C944" s="56"/>
      <c r="D944" s="57"/>
      <c r="E944" s="57"/>
      <c r="F944" s="57"/>
      <c r="G944" s="57"/>
      <c r="H944" s="58"/>
      <c r="I944" s="58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0"/>
      <c r="U944" s="50"/>
      <c r="V944" s="50"/>
      <c r="W944" s="50"/>
      <c r="X944" s="50"/>
      <c r="Y944" s="50"/>
      <c r="Z944" s="50"/>
      <c r="AA944" s="59" t="b">
        <v>0</v>
      </c>
      <c r="AB944" s="50"/>
      <c r="AC944" s="50"/>
      <c r="AD944" s="50"/>
      <c r="AE944" s="58"/>
      <c r="AF944" s="58"/>
      <c r="AG944" s="50"/>
    </row>
    <row r="945">
      <c r="A945" s="57"/>
      <c r="B945" s="56"/>
      <c r="C945" s="56"/>
      <c r="D945" s="57"/>
      <c r="E945" s="57"/>
      <c r="F945" s="57"/>
      <c r="G945" s="57"/>
      <c r="H945" s="58"/>
      <c r="I945" s="58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0"/>
      <c r="U945" s="50"/>
      <c r="V945" s="50"/>
      <c r="W945" s="50"/>
      <c r="X945" s="50"/>
      <c r="Y945" s="50"/>
      <c r="Z945" s="50"/>
      <c r="AA945" s="59" t="b">
        <v>0</v>
      </c>
      <c r="AB945" s="50"/>
      <c r="AC945" s="50"/>
      <c r="AD945" s="50"/>
      <c r="AE945" s="58"/>
      <c r="AF945" s="58"/>
      <c r="AG945" s="50"/>
    </row>
    <row r="946">
      <c r="A946" s="57"/>
      <c r="B946" s="56"/>
      <c r="C946" s="56"/>
      <c r="D946" s="57"/>
      <c r="E946" s="57"/>
      <c r="F946" s="57"/>
      <c r="G946" s="57"/>
      <c r="H946" s="58"/>
      <c r="I946" s="58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0"/>
      <c r="U946" s="50"/>
      <c r="V946" s="50"/>
      <c r="W946" s="50"/>
      <c r="X946" s="50"/>
      <c r="Y946" s="50"/>
      <c r="Z946" s="50"/>
      <c r="AA946" s="59" t="b">
        <v>0</v>
      </c>
      <c r="AB946" s="50"/>
      <c r="AC946" s="50"/>
      <c r="AD946" s="50"/>
      <c r="AE946" s="58"/>
      <c r="AF946" s="58"/>
      <c r="AG946" s="50"/>
    </row>
    <row r="947">
      <c r="A947" s="57"/>
      <c r="B947" s="56"/>
      <c r="C947" s="56"/>
      <c r="D947" s="57"/>
      <c r="E947" s="57"/>
      <c r="F947" s="57"/>
      <c r="G947" s="57"/>
      <c r="H947" s="58"/>
      <c r="I947" s="58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0"/>
      <c r="U947" s="50"/>
      <c r="V947" s="50"/>
      <c r="W947" s="50"/>
      <c r="X947" s="50"/>
      <c r="Y947" s="50"/>
      <c r="Z947" s="50"/>
      <c r="AA947" s="59" t="b">
        <v>0</v>
      </c>
      <c r="AB947" s="50"/>
      <c r="AC947" s="50"/>
      <c r="AD947" s="50"/>
      <c r="AE947" s="58"/>
      <c r="AF947" s="58"/>
      <c r="AG947" s="50"/>
    </row>
    <row r="948">
      <c r="A948" s="57"/>
      <c r="B948" s="56"/>
      <c r="C948" s="56"/>
      <c r="D948" s="57"/>
      <c r="E948" s="57"/>
      <c r="F948" s="57"/>
      <c r="G948" s="57"/>
      <c r="H948" s="58"/>
      <c r="I948" s="58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0"/>
      <c r="U948" s="50"/>
      <c r="V948" s="50"/>
      <c r="W948" s="50"/>
      <c r="X948" s="50"/>
      <c r="Y948" s="50"/>
      <c r="Z948" s="50"/>
      <c r="AA948" s="59" t="b">
        <v>0</v>
      </c>
      <c r="AB948" s="50"/>
      <c r="AC948" s="50"/>
      <c r="AD948" s="50"/>
      <c r="AE948" s="58"/>
      <c r="AF948" s="58"/>
      <c r="AG948" s="50"/>
    </row>
    <row r="949">
      <c r="A949" s="57"/>
      <c r="B949" s="56"/>
      <c r="C949" s="56"/>
      <c r="D949" s="57"/>
      <c r="E949" s="57"/>
      <c r="F949" s="57"/>
      <c r="G949" s="57"/>
      <c r="H949" s="58"/>
      <c r="I949" s="58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0"/>
      <c r="U949" s="50"/>
      <c r="V949" s="50"/>
      <c r="W949" s="50"/>
      <c r="X949" s="50"/>
      <c r="Y949" s="50"/>
      <c r="Z949" s="50"/>
      <c r="AA949" s="59" t="b">
        <v>0</v>
      </c>
      <c r="AB949" s="50"/>
      <c r="AC949" s="50"/>
      <c r="AD949" s="50"/>
      <c r="AE949" s="58"/>
      <c r="AF949" s="58"/>
      <c r="AG949" s="50"/>
    </row>
    <row r="950">
      <c r="A950" s="57"/>
      <c r="B950" s="56"/>
      <c r="C950" s="56"/>
      <c r="D950" s="57"/>
      <c r="E950" s="57"/>
      <c r="F950" s="57"/>
      <c r="G950" s="57"/>
      <c r="H950" s="58"/>
      <c r="I950" s="58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0"/>
      <c r="U950" s="50"/>
      <c r="V950" s="50"/>
      <c r="W950" s="50"/>
      <c r="X950" s="50"/>
      <c r="Y950" s="50"/>
      <c r="Z950" s="50"/>
      <c r="AA950" s="59" t="b">
        <v>0</v>
      </c>
      <c r="AB950" s="50"/>
      <c r="AC950" s="50"/>
      <c r="AD950" s="50"/>
      <c r="AE950" s="58"/>
      <c r="AF950" s="58"/>
      <c r="AG950" s="50"/>
    </row>
    <row r="951">
      <c r="A951" s="57"/>
      <c r="B951" s="56"/>
      <c r="C951" s="56"/>
      <c r="D951" s="57"/>
      <c r="E951" s="57"/>
      <c r="F951" s="57"/>
      <c r="G951" s="57"/>
      <c r="H951" s="58"/>
      <c r="I951" s="58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0"/>
      <c r="U951" s="50"/>
      <c r="V951" s="50"/>
      <c r="W951" s="50"/>
      <c r="X951" s="50"/>
      <c r="Y951" s="50"/>
      <c r="Z951" s="50"/>
      <c r="AA951" s="59" t="b">
        <v>0</v>
      </c>
      <c r="AB951" s="50"/>
      <c r="AC951" s="50"/>
      <c r="AD951" s="50"/>
      <c r="AE951" s="58"/>
      <c r="AF951" s="58"/>
      <c r="AG951" s="50"/>
    </row>
    <row r="952">
      <c r="A952" s="57"/>
      <c r="B952" s="56"/>
      <c r="C952" s="56"/>
      <c r="D952" s="57"/>
      <c r="E952" s="57"/>
      <c r="F952" s="57"/>
      <c r="G952" s="57"/>
      <c r="H952" s="58"/>
      <c r="I952" s="58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0"/>
      <c r="U952" s="50"/>
      <c r="V952" s="50"/>
      <c r="W952" s="50"/>
      <c r="X952" s="50"/>
      <c r="Y952" s="50"/>
      <c r="Z952" s="50"/>
      <c r="AA952" s="59" t="b">
        <v>0</v>
      </c>
      <c r="AB952" s="50"/>
      <c r="AC952" s="50"/>
      <c r="AD952" s="50"/>
      <c r="AE952" s="58"/>
      <c r="AF952" s="58"/>
      <c r="AG952" s="50"/>
    </row>
    <row r="953">
      <c r="A953" s="57"/>
      <c r="B953" s="56"/>
      <c r="C953" s="56"/>
      <c r="D953" s="57"/>
      <c r="E953" s="57"/>
      <c r="F953" s="57"/>
      <c r="G953" s="57"/>
      <c r="H953" s="58"/>
      <c r="I953" s="58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0"/>
      <c r="U953" s="50"/>
      <c r="V953" s="50"/>
      <c r="W953" s="50"/>
      <c r="X953" s="50"/>
      <c r="Y953" s="50"/>
      <c r="Z953" s="50"/>
      <c r="AA953" s="59" t="b">
        <v>0</v>
      </c>
      <c r="AB953" s="50"/>
      <c r="AC953" s="50"/>
      <c r="AD953" s="50"/>
      <c r="AE953" s="58"/>
      <c r="AF953" s="58"/>
      <c r="AG953" s="50"/>
    </row>
    <row r="954">
      <c r="A954" s="57"/>
      <c r="B954" s="56"/>
      <c r="C954" s="56"/>
      <c r="D954" s="57"/>
      <c r="E954" s="57"/>
      <c r="F954" s="57"/>
      <c r="G954" s="57"/>
      <c r="H954" s="58"/>
      <c r="I954" s="58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0"/>
      <c r="U954" s="50"/>
      <c r="V954" s="50"/>
      <c r="W954" s="50"/>
      <c r="X954" s="50"/>
      <c r="Y954" s="50"/>
      <c r="Z954" s="50"/>
      <c r="AA954" s="59" t="b">
        <v>0</v>
      </c>
      <c r="AB954" s="50"/>
      <c r="AC954" s="50"/>
      <c r="AD954" s="50"/>
      <c r="AE954" s="58"/>
      <c r="AF954" s="58"/>
      <c r="AG954" s="50"/>
    </row>
    <row r="955">
      <c r="A955" s="57"/>
      <c r="B955" s="56"/>
      <c r="C955" s="56"/>
      <c r="D955" s="57"/>
      <c r="E955" s="57"/>
      <c r="F955" s="57"/>
      <c r="G955" s="57"/>
      <c r="H955" s="58"/>
      <c r="I955" s="58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0"/>
      <c r="U955" s="50"/>
      <c r="V955" s="50"/>
      <c r="W955" s="50"/>
      <c r="X955" s="50"/>
      <c r="Y955" s="50"/>
      <c r="Z955" s="50"/>
      <c r="AA955" s="59" t="b">
        <v>0</v>
      </c>
      <c r="AB955" s="50"/>
      <c r="AC955" s="50"/>
      <c r="AD955" s="50"/>
      <c r="AE955" s="58"/>
      <c r="AF955" s="58"/>
      <c r="AG955" s="50"/>
    </row>
    <row r="956">
      <c r="A956" s="57"/>
      <c r="B956" s="56"/>
      <c r="C956" s="56"/>
      <c r="D956" s="57"/>
      <c r="E956" s="57"/>
      <c r="F956" s="57"/>
      <c r="G956" s="57"/>
      <c r="H956" s="58"/>
      <c r="I956" s="58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0"/>
      <c r="U956" s="50"/>
      <c r="V956" s="50"/>
      <c r="W956" s="50"/>
      <c r="X956" s="50"/>
      <c r="Y956" s="50"/>
      <c r="Z956" s="50"/>
      <c r="AA956" s="59" t="b">
        <v>0</v>
      </c>
      <c r="AB956" s="50"/>
      <c r="AC956" s="50"/>
      <c r="AD956" s="50"/>
      <c r="AE956" s="58"/>
      <c r="AF956" s="58"/>
      <c r="AG956" s="50"/>
    </row>
    <row r="957">
      <c r="A957" s="57"/>
      <c r="B957" s="56"/>
      <c r="C957" s="56"/>
      <c r="D957" s="57"/>
      <c r="E957" s="57"/>
      <c r="F957" s="57"/>
      <c r="G957" s="57"/>
      <c r="H957" s="58"/>
      <c r="I957" s="58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0"/>
      <c r="U957" s="50"/>
      <c r="V957" s="50"/>
      <c r="W957" s="50"/>
      <c r="X957" s="50"/>
      <c r="Y957" s="50"/>
      <c r="Z957" s="50"/>
      <c r="AA957" s="59" t="b">
        <v>0</v>
      </c>
      <c r="AB957" s="50"/>
      <c r="AC957" s="50"/>
      <c r="AD957" s="50"/>
      <c r="AE957" s="58"/>
      <c r="AF957" s="58"/>
      <c r="AG957" s="50"/>
    </row>
    <row r="958">
      <c r="A958" s="57"/>
      <c r="B958" s="56"/>
      <c r="C958" s="56"/>
      <c r="D958" s="57"/>
      <c r="E958" s="57"/>
      <c r="F958" s="57"/>
      <c r="G958" s="57"/>
      <c r="H958" s="58"/>
      <c r="I958" s="58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0"/>
      <c r="U958" s="50"/>
      <c r="V958" s="50"/>
      <c r="W958" s="50"/>
      <c r="X958" s="50"/>
      <c r="Y958" s="50"/>
      <c r="Z958" s="50"/>
      <c r="AA958" s="59" t="b">
        <v>0</v>
      </c>
      <c r="AB958" s="50"/>
      <c r="AC958" s="50"/>
      <c r="AD958" s="50"/>
      <c r="AE958" s="58"/>
      <c r="AF958" s="58"/>
      <c r="AG958" s="50"/>
    </row>
    <row r="959">
      <c r="A959" s="57"/>
      <c r="B959" s="56"/>
      <c r="C959" s="56"/>
      <c r="D959" s="57"/>
      <c r="E959" s="57"/>
      <c r="F959" s="57"/>
      <c r="G959" s="57"/>
      <c r="H959" s="58"/>
      <c r="I959" s="58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0"/>
      <c r="U959" s="50"/>
      <c r="V959" s="50"/>
      <c r="W959" s="50"/>
      <c r="X959" s="50"/>
      <c r="Y959" s="50"/>
      <c r="Z959" s="50"/>
      <c r="AA959" s="59" t="b">
        <v>0</v>
      </c>
      <c r="AB959" s="50"/>
      <c r="AC959" s="50"/>
      <c r="AD959" s="50"/>
      <c r="AE959" s="58"/>
      <c r="AF959" s="58"/>
      <c r="AG959" s="50"/>
    </row>
    <row r="960">
      <c r="A960" s="57"/>
      <c r="B960" s="56"/>
      <c r="C960" s="56"/>
      <c r="D960" s="57"/>
      <c r="E960" s="57"/>
      <c r="F960" s="57"/>
      <c r="G960" s="57"/>
      <c r="H960" s="58"/>
      <c r="I960" s="58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0"/>
      <c r="U960" s="50"/>
      <c r="V960" s="50"/>
      <c r="W960" s="50"/>
      <c r="X960" s="50"/>
      <c r="Y960" s="50"/>
      <c r="Z960" s="50"/>
      <c r="AA960" s="59" t="b">
        <v>0</v>
      </c>
      <c r="AB960" s="50"/>
      <c r="AC960" s="50"/>
      <c r="AD960" s="50"/>
      <c r="AE960" s="58"/>
      <c r="AF960" s="58"/>
      <c r="AG960" s="50"/>
    </row>
    <row r="961">
      <c r="A961" s="57"/>
      <c r="B961" s="56"/>
      <c r="C961" s="56"/>
      <c r="D961" s="57"/>
      <c r="E961" s="57"/>
      <c r="F961" s="57"/>
      <c r="G961" s="57"/>
      <c r="H961" s="58"/>
      <c r="I961" s="58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0"/>
      <c r="U961" s="50"/>
      <c r="V961" s="50"/>
      <c r="W961" s="50"/>
      <c r="X961" s="50"/>
      <c r="Y961" s="50"/>
      <c r="Z961" s="50"/>
      <c r="AA961" s="59" t="b">
        <v>0</v>
      </c>
      <c r="AB961" s="50"/>
      <c r="AC961" s="50"/>
      <c r="AD961" s="50"/>
      <c r="AE961" s="58"/>
      <c r="AF961" s="58"/>
      <c r="AG961" s="50"/>
    </row>
    <row r="962">
      <c r="A962" s="57"/>
      <c r="B962" s="56"/>
      <c r="C962" s="56"/>
      <c r="D962" s="57"/>
      <c r="E962" s="57"/>
      <c r="F962" s="57"/>
      <c r="G962" s="57"/>
      <c r="H962" s="58"/>
      <c r="I962" s="58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0"/>
      <c r="U962" s="50"/>
      <c r="V962" s="50"/>
      <c r="W962" s="50"/>
      <c r="X962" s="50"/>
      <c r="Y962" s="50"/>
      <c r="Z962" s="50"/>
      <c r="AA962" s="59" t="b">
        <v>0</v>
      </c>
      <c r="AB962" s="50"/>
      <c r="AC962" s="50"/>
      <c r="AD962" s="50"/>
      <c r="AE962" s="58"/>
      <c r="AF962" s="58"/>
      <c r="AG962" s="50"/>
    </row>
    <row r="963">
      <c r="A963" s="57"/>
      <c r="B963" s="56"/>
      <c r="C963" s="56"/>
      <c r="D963" s="57"/>
      <c r="E963" s="57"/>
      <c r="F963" s="57"/>
      <c r="G963" s="57"/>
      <c r="H963" s="58"/>
      <c r="I963" s="58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0"/>
      <c r="U963" s="50"/>
      <c r="V963" s="50"/>
      <c r="W963" s="50"/>
      <c r="X963" s="50"/>
      <c r="Y963" s="50"/>
      <c r="Z963" s="50"/>
      <c r="AA963" s="59" t="b">
        <v>0</v>
      </c>
      <c r="AB963" s="50"/>
      <c r="AC963" s="50"/>
      <c r="AD963" s="50"/>
      <c r="AE963" s="58"/>
      <c r="AF963" s="58"/>
      <c r="AG963" s="50"/>
    </row>
    <row r="964">
      <c r="A964" s="57"/>
      <c r="B964" s="56"/>
      <c r="C964" s="56"/>
      <c r="D964" s="57"/>
      <c r="E964" s="57"/>
      <c r="F964" s="57"/>
      <c r="G964" s="57"/>
      <c r="H964" s="58"/>
      <c r="I964" s="58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0"/>
      <c r="U964" s="50"/>
      <c r="V964" s="50"/>
      <c r="W964" s="50"/>
      <c r="X964" s="50"/>
      <c r="Y964" s="50"/>
      <c r="Z964" s="50"/>
      <c r="AA964" s="59" t="b">
        <v>0</v>
      </c>
      <c r="AB964" s="50"/>
      <c r="AC964" s="50"/>
      <c r="AD964" s="50"/>
      <c r="AE964" s="58"/>
      <c r="AF964" s="58"/>
      <c r="AG964" s="50"/>
    </row>
    <row r="965">
      <c r="A965" s="57"/>
      <c r="B965" s="56"/>
      <c r="C965" s="56"/>
      <c r="D965" s="57"/>
      <c r="E965" s="57"/>
      <c r="F965" s="57"/>
      <c r="G965" s="57"/>
      <c r="H965" s="58"/>
      <c r="I965" s="58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0"/>
      <c r="U965" s="50"/>
      <c r="V965" s="50"/>
      <c r="W965" s="50"/>
      <c r="X965" s="50"/>
      <c r="Y965" s="50"/>
      <c r="Z965" s="50"/>
      <c r="AA965" s="59" t="b">
        <v>0</v>
      </c>
      <c r="AB965" s="50"/>
      <c r="AC965" s="50"/>
      <c r="AD965" s="50"/>
      <c r="AE965" s="58"/>
      <c r="AF965" s="58"/>
      <c r="AG965" s="50"/>
    </row>
    <row r="966">
      <c r="A966" s="57"/>
      <c r="B966" s="56"/>
      <c r="C966" s="56"/>
      <c r="D966" s="57"/>
      <c r="E966" s="57"/>
      <c r="F966" s="57"/>
      <c r="G966" s="57"/>
      <c r="H966" s="58"/>
      <c r="I966" s="58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0"/>
      <c r="U966" s="50"/>
      <c r="V966" s="50"/>
      <c r="W966" s="50"/>
      <c r="X966" s="50"/>
      <c r="Y966" s="50"/>
      <c r="Z966" s="50"/>
      <c r="AA966" s="59" t="b">
        <v>0</v>
      </c>
      <c r="AB966" s="50"/>
      <c r="AC966" s="50"/>
      <c r="AD966" s="50"/>
      <c r="AE966" s="58"/>
      <c r="AF966" s="58"/>
      <c r="AG966" s="50"/>
    </row>
    <row r="967">
      <c r="A967" s="57"/>
      <c r="B967" s="56"/>
      <c r="C967" s="56"/>
      <c r="D967" s="57"/>
      <c r="E967" s="57"/>
      <c r="F967" s="57"/>
      <c r="G967" s="57"/>
      <c r="H967" s="58"/>
      <c r="I967" s="58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0"/>
      <c r="U967" s="50"/>
      <c r="V967" s="50"/>
      <c r="W967" s="50"/>
      <c r="X967" s="50"/>
      <c r="Y967" s="50"/>
      <c r="Z967" s="50"/>
      <c r="AA967" s="59" t="b">
        <v>0</v>
      </c>
      <c r="AB967" s="50"/>
      <c r="AC967" s="50"/>
      <c r="AD967" s="50"/>
      <c r="AE967" s="58"/>
      <c r="AF967" s="58"/>
      <c r="AG967" s="50"/>
    </row>
    <row r="968">
      <c r="A968" s="57"/>
      <c r="B968" s="56"/>
      <c r="C968" s="56"/>
      <c r="D968" s="57"/>
      <c r="E968" s="57"/>
      <c r="F968" s="57"/>
      <c r="G968" s="57"/>
      <c r="H968" s="58"/>
      <c r="I968" s="58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0"/>
      <c r="U968" s="50"/>
      <c r="V968" s="50"/>
      <c r="W968" s="50"/>
      <c r="X968" s="50"/>
      <c r="Y968" s="50"/>
      <c r="Z968" s="50"/>
      <c r="AA968" s="59" t="b">
        <v>0</v>
      </c>
      <c r="AB968" s="50"/>
      <c r="AC968" s="50"/>
      <c r="AD968" s="50"/>
      <c r="AE968" s="58"/>
      <c r="AF968" s="58"/>
      <c r="AG968" s="50"/>
    </row>
    <row r="969">
      <c r="A969" s="57"/>
      <c r="B969" s="56"/>
      <c r="C969" s="56"/>
      <c r="D969" s="57"/>
      <c r="E969" s="57"/>
      <c r="F969" s="57"/>
      <c r="G969" s="57"/>
      <c r="H969" s="58"/>
      <c r="I969" s="58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0"/>
      <c r="U969" s="50"/>
      <c r="V969" s="50"/>
      <c r="W969" s="50"/>
      <c r="X969" s="50"/>
      <c r="Y969" s="50"/>
      <c r="Z969" s="50"/>
      <c r="AA969" s="59" t="b">
        <v>0</v>
      </c>
      <c r="AB969" s="50"/>
      <c r="AC969" s="50"/>
      <c r="AD969" s="50"/>
      <c r="AE969" s="58"/>
      <c r="AF969" s="58"/>
      <c r="AG969" s="50"/>
    </row>
    <row r="970">
      <c r="A970" s="57"/>
      <c r="B970" s="56"/>
      <c r="C970" s="56"/>
      <c r="D970" s="57"/>
      <c r="E970" s="57"/>
      <c r="F970" s="57"/>
      <c r="G970" s="57"/>
      <c r="H970" s="58"/>
      <c r="I970" s="58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0"/>
      <c r="U970" s="50"/>
      <c r="V970" s="50"/>
      <c r="W970" s="50"/>
      <c r="X970" s="50"/>
      <c r="Y970" s="50"/>
      <c r="Z970" s="50"/>
      <c r="AA970" s="59" t="b">
        <v>0</v>
      </c>
      <c r="AB970" s="50"/>
      <c r="AC970" s="50"/>
      <c r="AD970" s="50"/>
      <c r="AE970" s="58"/>
      <c r="AF970" s="58"/>
      <c r="AG970" s="50"/>
    </row>
    <row r="971">
      <c r="A971" s="57"/>
      <c r="B971" s="56"/>
      <c r="C971" s="56"/>
      <c r="D971" s="57"/>
      <c r="E971" s="57"/>
      <c r="F971" s="57"/>
      <c r="G971" s="57"/>
      <c r="H971" s="58"/>
      <c r="I971" s="58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0"/>
      <c r="U971" s="50"/>
      <c r="V971" s="50"/>
      <c r="W971" s="50"/>
      <c r="X971" s="50"/>
      <c r="Y971" s="50"/>
      <c r="Z971" s="50"/>
      <c r="AA971" s="59" t="b">
        <v>0</v>
      </c>
      <c r="AB971" s="50"/>
      <c r="AC971" s="50"/>
      <c r="AD971" s="50"/>
      <c r="AE971" s="58"/>
      <c r="AF971" s="58"/>
      <c r="AG971" s="50"/>
    </row>
    <row r="972">
      <c r="A972" s="57"/>
      <c r="B972" s="56"/>
      <c r="C972" s="56"/>
      <c r="D972" s="57"/>
      <c r="E972" s="57"/>
      <c r="F972" s="57"/>
      <c r="G972" s="57"/>
      <c r="H972" s="58"/>
      <c r="I972" s="58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0"/>
      <c r="U972" s="50"/>
      <c r="V972" s="50"/>
      <c r="W972" s="50"/>
      <c r="X972" s="50"/>
      <c r="Y972" s="50"/>
      <c r="Z972" s="50"/>
      <c r="AA972" s="59" t="b">
        <v>0</v>
      </c>
      <c r="AB972" s="50"/>
      <c r="AC972" s="50"/>
      <c r="AD972" s="50"/>
      <c r="AE972" s="58"/>
      <c r="AF972" s="58"/>
      <c r="AG972" s="50"/>
    </row>
    <row r="973">
      <c r="A973" s="57"/>
      <c r="B973" s="56"/>
      <c r="C973" s="56"/>
      <c r="D973" s="57"/>
      <c r="E973" s="57"/>
      <c r="F973" s="57"/>
      <c r="G973" s="57"/>
      <c r="H973" s="58"/>
      <c r="I973" s="58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0"/>
      <c r="U973" s="50"/>
      <c r="V973" s="50"/>
      <c r="W973" s="50"/>
      <c r="X973" s="50"/>
      <c r="Y973" s="50"/>
      <c r="Z973" s="50"/>
      <c r="AA973" s="59" t="b">
        <v>0</v>
      </c>
      <c r="AB973" s="50"/>
      <c r="AC973" s="50"/>
      <c r="AD973" s="50"/>
      <c r="AE973" s="58"/>
      <c r="AF973" s="58"/>
      <c r="AG973" s="50"/>
    </row>
    <row r="974">
      <c r="A974" s="57"/>
      <c r="B974" s="56"/>
      <c r="C974" s="56"/>
      <c r="D974" s="57"/>
      <c r="E974" s="57"/>
      <c r="F974" s="57"/>
      <c r="G974" s="57"/>
      <c r="H974" s="58"/>
      <c r="I974" s="58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0"/>
      <c r="U974" s="50"/>
      <c r="V974" s="50"/>
      <c r="W974" s="50"/>
      <c r="X974" s="50"/>
      <c r="Y974" s="50"/>
      <c r="Z974" s="50"/>
      <c r="AA974" s="59" t="b">
        <v>0</v>
      </c>
      <c r="AB974" s="50"/>
      <c r="AC974" s="50"/>
      <c r="AD974" s="50"/>
      <c r="AE974" s="58"/>
      <c r="AF974" s="58"/>
      <c r="AG974" s="50"/>
    </row>
    <row r="975">
      <c r="A975" s="57"/>
      <c r="B975" s="56"/>
      <c r="C975" s="56"/>
      <c r="D975" s="57"/>
      <c r="E975" s="57"/>
      <c r="F975" s="57"/>
      <c r="G975" s="57"/>
      <c r="H975" s="58"/>
      <c r="I975" s="58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0"/>
      <c r="U975" s="50"/>
      <c r="V975" s="50"/>
      <c r="W975" s="50"/>
      <c r="X975" s="50"/>
      <c r="Y975" s="50"/>
      <c r="Z975" s="50"/>
      <c r="AA975" s="59" t="b">
        <v>0</v>
      </c>
      <c r="AB975" s="50"/>
      <c r="AC975" s="50"/>
      <c r="AD975" s="50"/>
      <c r="AE975" s="58"/>
      <c r="AF975" s="58"/>
      <c r="AG975" s="50"/>
    </row>
    <row r="976">
      <c r="A976" s="57"/>
      <c r="B976" s="56"/>
      <c r="C976" s="56"/>
      <c r="D976" s="57"/>
      <c r="E976" s="57"/>
      <c r="F976" s="57"/>
      <c r="G976" s="57"/>
      <c r="H976" s="58"/>
      <c r="I976" s="58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0"/>
      <c r="U976" s="50"/>
      <c r="V976" s="50"/>
      <c r="W976" s="50"/>
      <c r="X976" s="50"/>
      <c r="Y976" s="50"/>
      <c r="Z976" s="50"/>
      <c r="AA976" s="59" t="b">
        <v>0</v>
      </c>
      <c r="AB976" s="50"/>
      <c r="AC976" s="50"/>
      <c r="AD976" s="50"/>
      <c r="AE976" s="58"/>
      <c r="AF976" s="58"/>
      <c r="AG976" s="50"/>
    </row>
    <row r="977">
      <c r="A977" s="57"/>
      <c r="B977" s="56"/>
      <c r="C977" s="56"/>
      <c r="D977" s="57"/>
      <c r="E977" s="57"/>
      <c r="F977" s="57"/>
      <c r="G977" s="57"/>
      <c r="H977" s="58"/>
      <c r="I977" s="58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0"/>
      <c r="U977" s="50"/>
      <c r="V977" s="50"/>
      <c r="W977" s="50"/>
      <c r="X977" s="50"/>
      <c r="Y977" s="50"/>
      <c r="Z977" s="50"/>
      <c r="AA977" s="59" t="b">
        <v>0</v>
      </c>
      <c r="AB977" s="50"/>
      <c r="AC977" s="50"/>
      <c r="AD977" s="50"/>
      <c r="AE977" s="58"/>
      <c r="AF977" s="58"/>
      <c r="AG977" s="50"/>
    </row>
    <row r="978">
      <c r="A978" s="57"/>
      <c r="B978" s="56"/>
      <c r="C978" s="56"/>
      <c r="D978" s="57"/>
      <c r="E978" s="57"/>
      <c r="F978" s="57"/>
      <c r="G978" s="57"/>
      <c r="H978" s="58"/>
      <c r="I978" s="58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0"/>
      <c r="U978" s="50"/>
      <c r="V978" s="50"/>
      <c r="W978" s="50"/>
      <c r="X978" s="50"/>
      <c r="Y978" s="50"/>
      <c r="Z978" s="50"/>
      <c r="AA978" s="59" t="b">
        <v>0</v>
      </c>
      <c r="AB978" s="50"/>
      <c r="AC978" s="50"/>
      <c r="AD978" s="50"/>
      <c r="AE978" s="58"/>
      <c r="AF978" s="58"/>
      <c r="AG978" s="50"/>
    </row>
    <row r="979">
      <c r="A979" s="57"/>
      <c r="B979" s="56"/>
      <c r="C979" s="56"/>
      <c r="D979" s="57"/>
      <c r="E979" s="57"/>
      <c r="F979" s="57"/>
      <c r="G979" s="57"/>
      <c r="H979" s="58"/>
      <c r="I979" s="58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0"/>
      <c r="U979" s="50"/>
      <c r="V979" s="50"/>
      <c r="W979" s="50"/>
      <c r="X979" s="50"/>
      <c r="Y979" s="50"/>
      <c r="Z979" s="50"/>
      <c r="AA979" s="59" t="b">
        <v>0</v>
      </c>
      <c r="AB979" s="50"/>
      <c r="AC979" s="50"/>
      <c r="AD979" s="50"/>
      <c r="AE979" s="58"/>
      <c r="AF979" s="58"/>
      <c r="AG979" s="50"/>
    </row>
    <row r="980">
      <c r="A980" s="57"/>
      <c r="B980" s="56"/>
      <c r="C980" s="56"/>
      <c r="D980" s="57"/>
      <c r="E980" s="57"/>
      <c r="F980" s="57"/>
      <c r="G980" s="57"/>
      <c r="H980" s="58"/>
      <c r="I980" s="58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0"/>
      <c r="U980" s="50"/>
      <c r="V980" s="50"/>
      <c r="W980" s="50"/>
      <c r="X980" s="50"/>
      <c r="Y980" s="50"/>
      <c r="Z980" s="50"/>
      <c r="AA980" s="59" t="b">
        <v>0</v>
      </c>
      <c r="AB980" s="50"/>
      <c r="AC980" s="50"/>
      <c r="AD980" s="50"/>
      <c r="AE980" s="58"/>
      <c r="AF980" s="58"/>
      <c r="AG980" s="50"/>
    </row>
    <row r="981">
      <c r="A981" s="57"/>
      <c r="B981" s="56"/>
      <c r="C981" s="56"/>
      <c r="D981" s="57"/>
      <c r="E981" s="57"/>
      <c r="F981" s="57"/>
      <c r="G981" s="57"/>
      <c r="H981" s="58"/>
      <c r="I981" s="58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0"/>
      <c r="U981" s="50"/>
      <c r="V981" s="50"/>
      <c r="W981" s="50"/>
      <c r="X981" s="50"/>
      <c r="Y981" s="50"/>
      <c r="Z981" s="50"/>
      <c r="AA981" s="59" t="b">
        <v>0</v>
      </c>
      <c r="AB981" s="50"/>
      <c r="AC981" s="50"/>
      <c r="AD981" s="50"/>
      <c r="AE981" s="58"/>
      <c r="AF981" s="58"/>
      <c r="AG981" s="50"/>
    </row>
    <row r="982">
      <c r="A982" s="57"/>
      <c r="B982" s="56"/>
      <c r="C982" s="56"/>
      <c r="D982" s="57"/>
      <c r="E982" s="57"/>
      <c r="F982" s="57"/>
      <c r="G982" s="57"/>
      <c r="H982" s="58"/>
      <c r="I982" s="58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0"/>
      <c r="U982" s="50"/>
      <c r="V982" s="50"/>
      <c r="W982" s="50"/>
      <c r="X982" s="50"/>
      <c r="Y982" s="50"/>
      <c r="Z982" s="50"/>
      <c r="AA982" s="59" t="b">
        <v>0</v>
      </c>
      <c r="AB982" s="50"/>
      <c r="AC982" s="50"/>
      <c r="AD982" s="50"/>
      <c r="AE982" s="58"/>
      <c r="AF982" s="58"/>
      <c r="AG982" s="50"/>
    </row>
    <row r="983">
      <c r="A983" s="57"/>
      <c r="B983" s="56"/>
      <c r="C983" s="56"/>
      <c r="D983" s="57"/>
      <c r="E983" s="57"/>
      <c r="F983" s="57"/>
      <c r="G983" s="57"/>
      <c r="H983" s="58"/>
      <c r="I983" s="58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0"/>
      <c r="U983" s="50"/>
      <c r="V983" s="50"/>
      <c r="W983" s="50"/>
      <c r="X983" s="50"/>
      <c r="Y983" s="50"/>
      <c r="Z983" s="50"/>
      <c r="AA983" s="59" t="b">
        <v>0</v>
      </c>
      <c r="AB983" s="50"/>
      <c r="AC983" s="50"/>
      <c r="AD983" s="50"/>
      <c r="AE983" s="58"/>
      <c r="AF983" s="58"/>
      <c r="AG983" s="50"/>
    </row>
    <row r="984">
      <c r="A984" s="57"/>
      <c r="B984" s="56"/>
      <c r="C984" s="56"/>
      <c r="D984" s="57"/>
      <c r="E984" s="57"/>
      <c r="F984" s="57"/>
      <c r="G984" s="57"/>
      <c r="H984" s="58"/>
      <c r="I984" s="58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0"/>
      <c r="U984" s="50"/>
      <c r="V984" s="50"/>
      <c r="W984" s="50"/>
      <c r="X984" s="50"/>
      <c r="Y984" s="50"/>
      <c r="Z984" s="50"/>
      <c r="AA984" s="59" t="b">
        <v>0</v>
      </c>
      <c r="AB984" s="50"/>
      <c r="AC984" s="50"/>
      <c r="AD984" s="50"/>
      <c r="AE984" s="58"/>
      <c r="AF984" s="58"/>
      <c r="AG984" s="50"/>
    </row>
    <row r="985">
      <c r="A985" s="57"/>
      <c r="B985" s="56"/>
      <c r="C985" s="56"/>
      <c r="D985" s="57"/>
      <c r="E985" s="57"/>
      <c r="F985" s="57"/>
      <c r="G985" s="57"/>
      <c r="H985" s="58"/>
      <c r="I985" s="58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0"/>
      <c r="U985" s="50"/>
      <c r="V985" s="50"/>
      <c r="W985" s="50"/>
      <c r="X985" s="50"/>
      <c r="Y985" s="50"/>
      <c r="Z985" s="50"/>
      <c r="AA985" s="59" t="b">
        <v>0</v>
      </c>
      <c r="AB985" s="50"/>
      <c r="AC985" s="50"/>
      <c r="AD985" s="50"/>
      <c r="AE985" s="58"/>
      <c r="AF985" s="58"/>
      <c r="AG985" s="50"/>
    </row>
    <row r="986">
      <c r="A986" s="57"/>
      <c r="B986" s="56"/>
      <c r="C986" s="56"/>
      <c r="D986" s="57"/>
      <c r="E986" s="57"/>
      <c r="F986" s="57"/>
      <c r="G986" s="57"/>
      <c r="H986" s="58"/>
      <c r="I986" s="58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0"/>
      <c r="U986" s="50"/>
      <c r="V986" s="50"/>
      <c r="W986" s="50"/>
      <c r="X986" s="50"/>
      <c r="Y986" s="50"/>
      <c r="Z986" s="50"/>
      <c r="AA986" s="59" t="b">
        <v>0</v>
      </c>
      <c r="AB986" s="50"/>
      <c r="AC986" s="50"/>
      <c r="AD986" s="50"/>
      <c r="AE986" s="58"/>
      <c r="AF986" s="58"/>
      <c r="AG986" s="50"/>
    </row>
    <row r="987">
      <c r="A987" s="57"/>
      <c r="B987" s="56"/>
      <c r="C987" s="56"/>
      <c r="D987" s="57"/>
      <c r="E987" s="57"/>
      <c r="F987" s="57"/>
      <c r="G987" s="57"/>
      <c r="H987" s="58"/>
      <c r="I987" s="58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0"/>
      <c r="U987" s="50"/>
      <c r="V987" s="50"/>
      <c r="W987" s="50"/>
      <c r="X987" s="50"/>
      <c r="Y987" s="50"/>
      <c r="Z987" s="50"/>
      <c r="AA987" s="59" t="b">
        <v>0</v>
      </c>
      <c r="AB987" s="50"/>
      <c r="AC987" s="50"/>
      <c r="AD987" s="50"/>
      <c r="AE987" s="58"/>
      <c r="AF987" s="58"/>
      <c r="AG987" s="50"/>
    </row>
    <row r="988">
      <c r="A988" s="57"/>
      <c r="B988" s="56"/>
      <c r="C988" s="56"/>
      <c r="D988" s="57"/>
      <c r="E988" s="57"/>
      <c r="F988" s="57"/>
      <c r="G988" s="57"/>
      <c r="H988" s="58"/>
      <c r="I988" s="58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0"/>
      <c r="U988" s="50"/>
      <c r="V988" s="50"/>
      <c r="W988" s="50"/>
      <c r="X988" s="50"/>
      <c r="Y988" s="50"/>
      <c r="Z988" s="50"/>
      <c r="AA988" s="59" t="b">
        <v>0</v>
      </c>
      <c r="AB988" s="50"/>
      <c r="AC988" s="50"/>
      <c r="AD988" s="50"/>
      <c r="AE988" s="58"/>
      <c r="AF988" s="58"/>
      <c r="AG988" s="50"/>
    </row>
    <row r="989">
      <c r="A989" s="57"/>
      <c r="B989" s="56"/>
      <c r="C989" s="56"/>
      <c r="D989" s="57"/>
      <c r="E989" s="57"/>
      <c r="F989" s="57"/>
      <c r="G989" s="57"/>
      <c r="H989" s="58"/>
      <c r="I989" s="58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0"/>
      <c r="U989" s="50"/>
      <c r="V989" s="50"/>
      <c r="W989" s="50"/>
      <c r="X989" s="50"/>
      <c r="Y989" s="50"/>
      <c r="Z989" s="50"/>
      <c r="AA989" s="59" t="b">
        <v>0</v>
      </c>
      <c r="AB989" s="50"/>
      <c r="AC989" s="50"/>
      <c r="AD989" s="50"/>
      <c r="AE989" s="58"/>
      <c r="AF989" s="58"/>
      <c r="AG989" s="50"/>
    </row>
    <row r="990">
      <c r="A990" s="57"/>
      <c r="B990" s="56"/>
      <c r="C990" s="56"/>
      <c r="D990" s="57"/>
      <c r="E990" s="57"/>
      <c r="F990" s="57"/>
      <c r="G990" s="57"/>
      <c r="H990" s="58"/>
      <c r="I990" s="58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0"/>
      <c r="U990" s="50"/>
      <c r="V990" s="50"/>
      <c r="W990" s="50"/>
      <c r="X990" s="50"/>
      <c r="Y990" s="50"/>
      <c r="Z990" s="50"/>
      <c r="AA990" s="59" t="b">
        <v>0</v>
      </c>
      <c r="AB990" s="50"/>
      <c r="AC990" s="50"/>
      <c r="AD990" s="50"/>
      <c r="AE990" s="58"/>
      <c r="AF990" s="58"/>
      <c r="AG990" s="50"/>
    </row>
    <row r="991">
      <c r="A991" s="57"/>
      <c r="B991" s="56"/>
      <c r="C991" s="56"/>
      <c r="D991" s="57"/>
      <c r="E991" s="57"/>
      <c r="F991" s="57"/>
      <c r="G991" s="57"/>
      <c r="H991" s="58"/>
      <c r="I991" s="58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0"/>
      <c r="U991" s="50"/>
      <c r="V991" s="50"/>
      <c r="W991" s="50"/>
      <c r="X991" s="50"/>
      <c r="Y991" s="50"/>
      <c r="Z991" s="50"/>
      <c r="AA991" s="59" t="b">
        <v>0</v>
      </c>
      <c r="AB991" s="50"/>
      <c r="AC991" s="50"/>
      <c r="AD991" s="50"/>
      <c r="AE991" s="58"/>
      <c r="AF991" s="58"/>
      <c r="AG991" s="50"/>
    </row>
    <row r="992">
      <c r="A992" s="57"/>
      <c r="B992" s="56"/>
      <c r="C992" s="56"/>
      <c r="D992" s="57"/>
      <c r="E992" s="57"/>
      <c r="F992" s="57"/>
      <c r="G992" s="57"/>
      <c r="H992" s="58"/>
      <c r="I992" s="58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0"/>
      <c r="U992" s="50"/>
      <c r="V992" s="50"/>
      <c r="W992" s="50"/>
      <c r="X992" s="50"/>
      <c r="Y992" s="50"/>
      <c r="Z992" s="50"/>
      <c r="AA992" s="59" t="b">
        <v>0</v>
      </c>
      <c r="AB992" s="50"/>
      <c r="AC992" s="50"/>
      <c r="AD992" s="50"/>
      <c r="AE992" s="58"/>
      <c r="AF992" s="58"/>
      <c r="AG992" s="50"/>
    </row>
    <row r="993">
      <c r="A993" s="57"/>
      <c r="B993" s="56"/>
      <c r="C993" s="56"/>
      <c r="D993" s="57"/>
      <c r="E993" s="57"/>
      <c r="F993" s="57"/>
      <c r="G993" s="57"/>
      <c r="H993" s="58"/>
      <c r="I993" s="58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0"/>
      <c r="U993" s="50"/>
      <c r="V993" s="50"/>
      <c r="W993" s="50"/>
      <c r="X993" s="50"/>
      <c r="Y993" s="50"/>
      <c r="Z993" s="50"/>
      <c r="AA993" s="59" t="b">
        <v>0</v>
      </c>
      <c r="AB993" s="50"/>
      <c r="AC993" s="50"/>
      <c r="AD993" s="50"/>
      <c r="AE993" s="58"/>
      <c r="AF993" s="58"/>
      <c r="AG993" s="50"/>
    </row>
    <row r="994">
      <c r="A994" s="57"/>
      <c r="B994" s="56"/>
      <c r="C994" s="56"/>
      <c r="D994" s="57"/>
      <c r="E994" s="57"/>
      <c r="F994" s="57"/>
      <c r="G994" s="57"/>
      <c r="H994" s="58"/>
      <c r="I994" s="58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0"/>
      <c r="U994" s="50"/>
      <c r="V994" s="50"/>
      <c r="W994" s="50"/>
      <c r="X994" s="50"/>
      <c r="Y994" s="50"/>
      <c r="Z994" s="50"/>
      <c r="AA994" s="59" t="b">
        <v>0</v>
      </c>
      <c r="AB994" s="50"/>
      <c r="AC994" s="50"/>
      <c r="AD994" s="50"/>
      <c r="AE994" s="58"/>
      <c r="AF994" s="58"/>
      <c r="AG994" s="50"/>
    </row>
    <row r="995">
      <c r="A995" s="57"/>
      <c r="B995" s="56"/>
      <c r="C995" s="56"/>
      <c r="D995" s="57"/>
      <c r="E995" s="57"/>
      <c r="F995" s="57"/>
      <c r="G995" s="57"/>
      <c r="H995" s="58"/>
      <c r="I995" s="58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0"/>
      <c r="U995" s="50"/>
      <c r="V995" s="50"/>
      <c r="W995" s="50"/>
      <c r="X995" s="50"/>
      <c r="Y995" s="50"/>
      <c r="Z995" s="50"/>
      <c r="AA995" s="59" t="b">
        <v>0</v>
      </c>
      <c r="AB995" s="50"/>
      <c r="AC995" s="50"/>
      <c r="AD995" s="50"/>
      <c r="AE995" s="58"/>
      <c r="AF995" s="58"/>
      <c r="AG995" s="50"/>
    </row>
    <row r="996">
      <c r="A996" s="57"/>
      <c r="B996" s="56"/>
      <c r="C996" s="56"/>
      <c r="D996" s="57"/>
      <c r="E996" s="57"/>
      <c r="F996" s="57"/>
      <c r="G996" s="57"/>
      <c r="H996" s="58"/>
      <c r="I996" s="58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0"/>
      <c r="U996" s="50"/>
      <c r="V996" s="50"/>
      <c r="W996" s="50"/>
      <c r="X996" s="50"/>
      <c r="Y996" s="50"/>
      <c r="Z996" s="50"/>
      <c r="AA996" s="59" t="b">
        <v>0</v>
      </c>
      <c r="AB996" s="50"/>
      <c r="AC996" s="50"/>
      <c r="AD996" s="50"/>
      <c r="AE996" s="58"/>
      <c r="AF996" s="58"/>
      <c r="AG996" s="50"/>
    </row>
    <row r="997">
      <c r="A997" s="57"/>
      <c r="B997" s="56"/>
      <c r="C997" s="56"/>
      <c r="D997" s="57"/>
      <c r="E997" s="57"/>
      <c r="F997" s="57"/>
      <c r="G997" s="57"/>
      <c r="H997" s="58"/>
      <c r="I997" s="58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0"/>
      <c r="U997" s="50"/>
      <c r="V997" s="50"/>
      <c r="W997" s="50"/>
      <c r="X997" s="50"/>
      <c r="Y997" s="50"/>
      <c r="Z997" s="50"/>
      <c r="AA997" s="59" t="b">
        <v>0</v>
      </c>
      <c r="AB997" s="50"/>
      <c r="AC997" s="50"/>
      <c r="AD997" s="50"/>
      <c r="AE997" s="58"/>
      <c r="AF997" s="58"/>
      <c r="AG997" s="50"/>
    </row>
    <row r="998">
      <c r="A998" s="57"/>
      <c r="B998" s="56"/>
      <c r="C998" s="56"/>
      <c r="D998" s="57"/>
      <c r="E998" s="57"/>
      <c r="F998" s="57"/>
      <c r="G998" s="57"/>
      <c r="H998" s="58"/>
      <c r="I998" s="58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0"/>
      <c r="U998" s="50"/>
      <c r="V998" s="50"/>
      <c r="W998" s="50"/>
      <c r="X998" s="50"/>
      <c r="Y998" s="50"/>
      <c r="Z998" s="50"/>
      <c r="AA998" s="59" t="b">
        <v>0</v>
      </c>
      <c r="AB998" s="50"/>
      <c r="AC998" s="50"/>
      <c r="AD998" s="50"/>
      <c r="AE998" s="58"/>
      <c r="AF998" s="58"/>
      <c r="AG998" s="50"/>
    </row>
    <row r="999">
      <c r="A999" s="57"/>
      <c r="B999" s="56"/>
      <c r="C999" s="56"/>
      <c r="D999" s="57"/>
      <c r="E999" s="57"/>
      <c r="F999" s="57"/>
      <c r="G999" s="57"/>
      <c r="H999" s="58"/>
      <c r="I999" s="58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0"/>
      <c r="U999" s="50"/>
      <c r="V999" s="50"/>
      <c r="W999" s="50"/>
      <c r="X999" s="50"/>
      <c r="Y999" s="50"/>
      <c r="Z999" s="50"/>
      <c r="AA999" s="59" t="b">
        <v>0</v>
      </c>
      <c r="AB999" s="50"/>
      <c r="AC999" s="50"/>
      <c r="AD999" s="50"/>
      <c r="AE999" s="58"/>
      <c r="AF999" s="58"/>
      <c r="AG999" s="50"/>
    </row>
    <row r="1000">
      <c r="A1000" s="57"/>
      <c r="B1000" s="56"/>
      <c r="C1000" s="56"/>
      <c r="D1000" s="57"/>
      <c r="E1000" s="57"/>
      <c r="F1000" s="57"/>
      <c r="G1000" s="57"/>
      <c r="H1000" s="58"/>
      <c r="I1000" s="58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0"/>
      <c r="U1000" s="50"/>
      <c r="V1000" s="50"/>
      <c r="W1000" s="50"/>
      <c r="X1000" s="50"/>
      <c r="Y1000" s="50"/>
      <c r="Z1000" s="50"/>
      <c r="AA1000" s="59" t="b">
        <v>0</v>
      </c>
      <c r="AB1000" s="50"/>
      <c r="AC1000" s="50"/>
      <c r="AD1000" s="50"/>
      <c r="AE1000" s="58"/>
      <c r="AF1000" s="58"/>
      <c r="AG1000" s="50"/>
    </row>
    <row r="1001">
      <c r="A1001" s="57"/>
      <c r="B1001" s="56"/>
      <c r="C1001" s="56"/>
      <c r="D1001" s="57"/>
      <c r="E1001" s="57"/>
      <c r="F1001" s="57"/>
      <c r="G1001" s="57"/>
      <c r="H1001" s="58"/>
      <c r="I1001" s="58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50"/>
      <c r="U1001" s="50"/>
      <c r="V1001" s="50"/>
      <c r="W1001" s="50"/>
      <c r="X1001" s="50"/>
      <c r="Y1001" s="50"/>
      <c r="Z1001" s="50"/>
      <c r="AA1001" s="59" t="b">
        <v>0</v>
      </c>
      <c r="AB1001" s="50"/>
      <c r="AC1001" s="50"/>
      <c r="AD1001" s="50"/>
      <c r="AE1001" s="58"/>
      <c r="AF1001" s="58"/>
      <c r="AG1001" s="50"/>
    </row>
    <row r="1002">
      <c r="A1002" s="57"/>
      <c r="B1002" s="56"/>
      <c r="C1002" s="56"/>
      <c r="D1002" s="57"/>
      <c r="E1002" s="57"/>
      <c r="F1002" s="57"/>
      <c r="G1002" s="57"/>
      <c r="H1002" s="58"/>
      <c r="I1002" s="58"/>
      <c r="J1002" s="56"/>
      <c r="K1002" s="56"/>
      <c r="L1002" s="56"/>
      <c r="M1002" s="56"/>
      <c r="N1002" s="56"/>
      <c r="O1002" s="56"/>
      <c r="P1002" s="56"/>
      <c r="Q1002" s="56"/>
      <c r="R1002" s="56"/>
      <c r="S1002" s="56"/>
      <c r="T1002" s="50"/>
      <c r="U1002" s="50"/>
      <c r="V1002" s="50"/>
      <c r="W1002" s="50"/>
      <c r="X1002" s="50"/>
      <c r="Y1002" s="50"/>
      <c r="Z1002" s="50"/>
      <c r="AA1002" s="59" t="b">
        <v>0</v>
      </c>
      <c r="AB1002" s="50"/>
      <c r="AC1002" s="50"/>
      <c r="AD1002" s="50"/>
      <c r="AE1002" s="58"/>
      <c r="AF1002" s="58"/>
      <c r="AG1002" s="50"/>
    </row>
    <row r="1003">
      <c r="A1003" s="60"/>
      <c r="B1003" s="61"/>
      <c r="C1003" s="61"/>
      <c r="D1003" s="60"/>
      <c r="E1003" s="60"/>
      <c r="F1003" s="60"/>
      <c r="G1003" s="60"/>
      <c r="H1003" s="62"/>
      <c r="I1003" s="62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3"/>
      <c r="U1003" s="63"/>
      <c r="V1003" s="63"/>
      <c r="W1003" s="63"/>
      <c r="X1003" s="63"/>
      <c r="Y1003" s="63"/>
      <c r="Z1003" s="63"/>
      <c r="AA1003" s="64" t="b">
        <v>0</v>
      </c>
      <c r="AB1003" s="63"/>
      <c r="AC1003" s="63"/>
      <c r="AD1003" s="63"/>
      <c r="AE1003" s="62"/>
      <c r="AF1003" s="62"/>
      <c r="AG1003" s="63"/>
    </row>
  </sheetData>
  <mergeCells count="34"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D3"/>
    <mergeCell ref="AE3:AE4"/>
    <mergeCell ref="AF3:AF4"/>
    <mergeCell ref="AA1:AC2"/>
    <mergeCell ref="AD1:AE2"/>
    <mergeCell ref="AF1:AG2"/>
    <mergeCell ref="A3:A4"/>
    <mergeCell ref="B3:B4"/>
    <mergeCell ref="C3:C4"/>
    <mergeCell ref="D3:D4"/>
    <mergeCell ref="AG3:AG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dataValidations>
    <dataValidation type="custom" allowBlank="1" showDropDown="1" sqref="C5">
      <formula1>OR(NOT(ISERROR(DATEVALUE(C5))), AND(ISNUMBER(C5), LEFT(CELL("format", C5))="D"))</formula1>
    </dataValidation>
    <dataValidation type="custom" allowBlank="1" showDropDown="1" showErrorMessage="1" sqref="Z6">
      <formula1>OR(NOT(ISERROR(DATEVALUE(Z6))), AND(ISNUMBER(Z6), LEFT(CELL("format", Z6))="D"))</formula1>
    </dataValidation>
  </dataValidations>
  <hyperlinks>
    <hyperlink r:id="rId1" ref="G5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8.14"/>
    <col customWidth="1" min="2" max="2" width="16.29"/>
    <col customWidth="1" min="3" max="3" width="28.86"/>
  </cols>
  <sheetData>
    <row r="1">
      <c r="A1" s="65" t="s">
        <v>41</v>
      </c>
      <c r="B1" s="28"/>
      <c r="C1" s="29"/>
    </row>
    <row r="2">
      <c r="A2" s="66" t="s">
        <v>8</v>
      </c>
      <c r="B2" s="67" t="str">
        <f>HYPERLINK("https://ctrlq.org/call/"&amp;C2,"Набрать")</f>
        <v>Набрать</v>
      </c>
      <c r="C2" s="68">
        <f>VLOOKUP($A$1,'БАЗА'!A:B,2,0)</f>
        <v>8921987654321</v>
      </c>
    </row>
    <row r="3">
      <c r="A3" s="69" t="s">
        <v>9</v>
      </c>
      <c r="B3" s="29"/>
      <c r="C3" s="70">
        <f>VLOOKUP($A$1,'БАЗА'!A:C,3,0)</f>
        <v>31199</v>
      </c>
    </row>
    <row r="4">
      <c r="A4" s="69" t="s">
        <v>10</v>
      </c>
      <c r="B4" s="29"/>
      <c r="C4" s="68">
        <f>VLOOKUP($A$1,'БАЗА'!A:D,4,0)</f>
        <v>44</v>
      </c>
    </row>
    <row r="5">
      <c r="A5" s="69" t="s">
        <v>11</v>
      </c>
      <c r="B5" s="29"/>
      <c r="C5" s="68">
        <f>VLOOKUP($A$1,'БАЗА'!A:E,5,0)</f>
        <v>10</v>
      </c>
    </row>
    <row r="6">
      <c r="A6" s="69" t="s">
        <v>12</v>
      </c>
      <c r="B6" s="29"/>
      <c r="C6" s="68">
        <f>VLOOKUP($A$1,'БАЗА'!A:F,6,0)</f>
        <v>10000</v>
      </c>
    </row>
    <row r="7">
      <c r="A7" s="69" t="s">
        <v>13</v>
      </c>
      <c r="B7" s="29"/>
      <c r="C7" s="71" t="str">
        <f>VLOOKUP($A$1,'БАЗА'!A:G,7,0)</f>
        <v>http://instagram.com/shkolammru</v>
      </c>
    </row>
    <row r="8">
      <c r="A8" s="69" t="s">
        <v>14</v>
      </c>
      <c r="B8" s="29"/>
      <c r="C8" s="68" t="str">
        <f>VLOOKUP($A$1,'БАЗА'!A:H,8,0)</f>
        <v>кошка</v>
      </c>
    </row>
    <row r="9">
      <c r="A9" s="69" t="s">
        <v>15</v>
      </c>
      <c r="B9" s="29"/>
      <c r="C9" s="68" t="str">
        <f>VLOOKUP($A$1,'БАЗА'!A:I,9,0)</f>
        <v>высокое давление</v>
      </c>
    </row>
    <row r="10">
      <c r="A10" s="69" t="s">
        <v>16</v>
      </c>
      <c r="B10" s="29"/>
      <c r="C10" s="68">
        <f>VLOOKUP($A$1,'БАЗА'!A:J,10,0)</f>
        <v>170</v>
      </c>
    </row>
    <row r="11">
      <c r="A11" s="69" t="s">
        <v>17</v>
      </c>
      <c r="B11" s="29"/>
      <c r="C11" s="68">
        <f>VLOOKUP($A$1,'БАЗА'!A:K,11,0)</f>
        <v>60</v>
      </c>
    </row>
    <row r="12">
      <c r="A12" s="69" t="s">
        <v>18</v>
      </c>
      <c r="B12" s="29"/>
      <c r="C12" s="68">
        <f>VLOOKUP($A$1,'БАЗА'!A:L,12,0)</f>
        <v>53</v>
      </c>
    </row>
    <row r="13">
      <c r="A13" s="69" t="s">
        <v>19</v>
      </c>
      <c r="B13" s="29"/>
      <c r="C13" s="68">
        <f>VLOOKUP($A$1,'БАЗА'!A:M,13,0)</f>
        <v>44</v>
      </c>
    </row>
    <row r="14">
      <c r="A14" s="69" t="s">
        <v>20</v>
      </c>
      <c r="B14" s="29"/>
      <c r="C14" s="68">
        <f>VLOOKUP($A$1,'БАЗА'!A:N,14,0)</f>
        <v>44</v>
      </c>
    </row>
    <row r="15">
      <c r="A15" s="69" t="s">
        <v>21</v>
      </c>
      <c r="B15" s="29"/>
      <c r="C15" s="68">
        <f>VLOOKUP($A$1,'БАЗА'!A:O,15,0)</f>
        <v>44</v>
      </c>
    </row>
    <row r="16">
      <c r="A16" s="69" t="s">
        <v>22</v>
      </c>
      <c r="B16" s="29"/>
      <c r="C16" s="68">
        <f>VLOOKUP($A$1,'БАЗА'!A:P,16,0)</f>
        <v>44</v>
      </c>
    </row>
    <row r="17">
      <c r="A17" s="69" t="s">
        <v>23</v>
      </c>
      <c r="B17" s="29"/>
      <c r="C17" s="68">
        <f>VLOOKUP($A$1,'БАЗА'!A:Q,17,0)</f>
        <v>44</v>
      </c>
    </row>
    <row r="18">
      <c r="A18" s="69" t="s">
        <v>24</v>
      </c>
      <c r="B18" s="29"/>
      <c r="C18" s="68">
        <f>VLOOKUP($A$1,'БАЗА'!A:R,18,0)</f>
        <v>50</v>
      </c>
    </row>
    <row r="19">
      <c r="A19" s="69" t="s">
        <v>25</v>
      </c>
      <c r="B19" s="29"/>
      <c r="C19" s="68">
        <f>VLOOKUP($A$1,'БАЗА'!A:S,19,0)</f>
        <v>90</v>
      </c>
    </row>
    <row r="20">
      <c r="A20" s="69" t="s">
        <v>26</v>
      </c>
      <c r="B20" s="29"/>
      <c r="C20" s="72">
        <f>VLOOKUP($A$1,'БАЗА'!A:T,20,0)</f>
        <v>2.4</v>
      </c>
    </row>
    <row r="21">
      <c r="A21" s="69" t="s">
        <v>27</v>
      </c>
      <c r="B21" s="29"/>
      <c r="C21" s="73">
        <f>VLOOKUP($A$1,'БАЗА'!A:U,21,0)</f>
        <v>43497</v>
      </c>
    </row>
    <row r="22">
      <c r="A22" s="69" t="s">
        <v>28</v>
      </c>
      <c r="B22" s="29"/>
      <c r="C22" s="68">
        <f>VLOOKUP($A$1,'БАЗА'!A:V,22,0)</f>
        <v>3</v>
      </c>
    </row>
    <row r="23">
      <c r="A23" s="69" t="s">
        <v>29</v>
      </c>
      <c r="B23" s="29"/>
      <c r="C23" s="68" t="str">
        <f>VLOOKUP($A$1,'БАЗА'!A:W,23,0)</f>
        <v>нет</v>
      </c>
    </row>
    <row r="24">
      <c r="A24" s="69" t="s">
        <v>30</v>
      </c>
      <c r="B24" s="29"/>
      <c r="C24" s="68" t="str">
        <f>VLOOKUP($A$1,'БАЗА'!A:X,24,0)</f>
        <v>менеджер по продажам</v>
      </c>
    </row>
    <row r="25">
      <c r="A25" s="69" t="s">
        <v>31</v>
      </c>
      <c r="B25" s="29"/>
      <c r="C25" s="68" t="str">
        <f>VLOOKUP($A$1,'БАЗА'!A:Y,25,0)</f>
        <v>ягодицы, живот</v>
      </c>
    </row>
    <row r="26">
      <c r="A26" s="69" t="s">
        <v>32</v>
      </c>
      <c r="B26" s="29"/>
      <c r="C26" s="68" t="str">
        <f>VLOOKUP($A$1,'БАЗА'!A:Z,26,0)</f>
        <v>Похудеть в талии и ляшках</v>
      </c>
    </row>
    <row r="27" ht="37.5" customHeight="1">
      <c r="A27" s="74" t="s">
        <v>34</v>
      </c>
      <c r="B27" s="75" t="s">
        <v>38</v>
      </c>
      <c r="C27" s="76" t="str">
        <f>VLOOKUP($A$1,'БАЗА'!A:AB,28,0)</f>
        <v/>
      </c>
    </row>
    <row r="28" ht="37.5" customHeight="1">
      <c r="A28" s="77"/>
      <c r="B28" s="75" t="s">
        <v>39</v>
      </c>
      <c r="C28" s="76" t="str">
        <f>VLOOKUP($A$1,'БАЗА'!A:AC,29,0)</f>
        <v/>
      </c>
    </row>
    <row r="29" ht="37.5" customHeight="1">
      <c r="A29" s="30"/>
      <c r="B29" s="75" t="s">
        <v>40</v>
      </c>
      <c r="C29" s="76" t="str">
        <f>VLOOKUP($A$1,'БАЗА'!A:AD,30,0)</f>
        <v/>
      </c>
    </row>
    <row r="30">
      <c r="A30" s="69" t="s">
        <v>35</v>
      </c>
      <c r="B30" s="29"/>
      <c r="C30" s="78" t="str">
        <f>VLOOKUP($A$1,'БАЗА'!A:AE,31,0)</f>
        <v>Ходить в спортзал 2 раза в неделю, увеличить объем воды</v>
      </c>
    </row>
    <row r="31">
      <c r="A31" s="69" t="s">
        <v>36</v>
      </c>
      <c r="B31" s="29"/>
      <c r="C31" s="78" t="str">
        <f>VLOOKUP($A$1,'БАЗА'!A:AF,32,0)</f>
        <v>Воду пить начала, спортзал прогуливает</v>
      </c>
    </row>
    <row r="32">
      <c r="A32" s="69" t="s">
        <v>37</v>
      </c>
      <c r="B32" s="29"/>
      <c r="C32" s="78" t="str">
        <f>VLOOKUP($A$1,'БАЗА'!A:AG,33,0)</f>
        <v>может приодить по вечерам</v>
      </c>
    </row>
  </sheetData>
  <mergeCells count="29">
    <mergeCell ref="A1:C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3:B23"/>
    <mergeCell ref="A24:B24"/>
    <mergeCell ref="A25:B25"/>
    <mergeCell ref="A26:B26"/>
    <mergeCell ref="A27:A29"/>
    <mergeCell ref="A30:B30"/>
    <mergeCell ref="A31:B31"/>
    <mergeCell ref="A32:B32"/>
    <mergeCell ref="A16:B16"/>
    <mergeCell ref="A17:B17"/>
    <mergeCell ref="A18:B18"/>
    <mergeCell ref="A19:B19"/>
    <mergeCell ref="A20:B20"/>
    <mergeCell ref="A21:B21"/>
    <mergeCell ref="A22:B22"/>
  </mergeCells>
  <dataValidations>
    <dataValidation type="list" allowBlank="1" showErrorMessage="1" sqref="A1">
      <formula1>'БАЗА'!$A$5:$A32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13.0"/>
    <col customWidth="1" min="2" max="3" width="10.14"/>
    <col customWidth="1" min="4" max="4" width="35.57"/>
    <col customWidth="1" min="5" max="5" width="19.57"/>
    <col customWidth="1" min="6" max="8" width="12.57"/>
    <col customWidth="1" min="9" max="12" width="19.57"/>
    <col customWidth="1" min="13" max="13" width="12.86"/>
    <col customWidth="1" min="14" max="14" width="19.57"/>
    <col customWidth="1" min="15" max="15" width="13.43"/>
  </cols>
  <sheetData>
    <row r="1">
      <c r="A1" s="79" t="s">
        <v>52</v>
      </c>
      <c r="B1" s="28"/>
      <c r="C1" s="29"/>
      <c r="D1" s="80" t="s">
        <v>7</v>
      </c>
      <c r="E1" s="81" t="str">
        <f t="array" ref="E1:E978">{"Мобильный";"";IFERROR(VLOOKUP($D$3:$D978,'БАЗА'!A5:B978,2,0),"")}</f>
        <v>Мобильный</v>
      </c>
      <c r="F1" s="82" t="str">
        <f t="array" ref="F1:F978">{"№ абонемента";"";IFERROR(VLOOKUP($D$3:$D978,'БАЗА'!A5:D978,4,0),"")}</f>
        <v>№ абонемента</v>
      </c>
      <c r="G1" s="82" t="s">
        <v>53</v>
      </c>
      <c r="H1" s="83" t="s">
        <v>54</v>
      </c>
      <c r="I1" s="84" t="s">
        <v>55</v>
      </c>
      <c r="J1" s="85" t="s">
        <v>56</v>
      </c>
      <c r="K1" s="28"/>
      <c r="L1" s="29"/>
      <c r="M1" s="82" t="s">
        <v>57</v>
      </c>
      <c r="N1" s="84" t="s">
        <v>58</v>
      </c>
      <c r="O1" s="84" t="s">
        <v>59</v>
      </c>
    </row>
    <row r="2" ht="21.75" customHeight="1">
      <c r="A2" s="86" t="s">
        <v>60</v>
      </c>
      <c r="B2" s="87" t="s">
        <v>61</v>
      </c>
      <c r="C2" s="88" t="s">
        <v>62</v>
      </c>
      <c r="D2" s="30"/>
      <c r="E2" s="30"/>
      <c r="F2" s="30"/>
      <c r="G2" s="30"/>
      <c r="H2" s="30"/>
      <c r="I2" s="30"/>
      <c r="J2" s="89" t="s">
        <v>63</v>
      </c>
      <c r="K2" s="90" t="s">
        <v>64</v>
      </c>
      <c r="L2" s="90" t="s">
        <v>65</v>
      </c>
      <c r="M2" s="30"/>
      <c r="N2" s="30"/>
      <c r="O2" s="30"/>
    </row>
    <row r="3">
      <c r="A3" s="91">
        <v>43848.0</v>
      </c>
      <c r="B3" s="92">
        <v>0.46875</v>
      </c>
      <c r="C3" s="93">
        <f>IF(B3="","",B3+1/24)</f>
        <v>0.5104166667</v>
      </c>
      <c r="D3" s="55" t="s">
        <v>41</v>
      </c>
      <c r="E3" s="94">
        <v>8.921987654321E12</v>
      </c>
      <c r="F3" s="94">
        <v>44.0</v>
      </c>
      <c r="G3" s="95">
        <f>IF(F3&lt;&gt;"",VLOOKUP(D3,'БАЗА'!$A$5:$E978,5,0)-COUNTIFS($D$2:$D2,D3,$F$2:$F2,F3,$O$2:$O2,"пришел"),"")</f>
        <v>10</v>
      </c>
      <c r="H3" s="96">
        <f t="array" ref="H3">IF(A2="","",IFERROR(IF(TODAY()-VLOOKUP(D3,sort({D2:D$3,A2:A$3},ROW(D2:D$3),0),2,0)&gt;=0,TODAY()-VLOOKUP(D3,sort({D2:D$3,A2:A$3},ROW(D2:D$3),0),2,0),"")))</f>
        <v>201</v>
      </c>
      <c r="I3" s="50"/>
      <c r="J3" s="50"/>
      <c r="K3" s="50"/>
      <c r="L3" s="50"/>
      <c r="M3" s="50"/>
      <c r="N3" s="50"/>
      <c r="O3" s="55" t="s">
        <v>66</v>
      </c>
    </row>
    <row r="4">
      <c r="A4" s="91">
        <v>43852.0</v>
      </c>
      <c r="B4" s="92">
        <v>0.5416666666666666</v>
      </c>
      <c r="C4" s="92">
        <v>0.5729166666666666</v>
      </c>
      <c r="D4" s="55" t="s">
        <v>41</v>
      </c>
      <c r="E4" s="95">
        <v>8.921987654321E12</v>
      </c>
      <c r="F4" s="95">
        <v>44.0</v>
      </c>
      <c r="G4" s="95">
        <f>IF(F4&lt;&gt;"",VLOOKUP(D4,'БАЗА'!$A$5:$E978,5,0)-COUNTIFS($D$2:$D3,D4,$F$2:$F3,F4,$O$2:$O3,"пришел"),"")</f>
        <v>9</v>
      </c>
      <c r="H4" s="96">
        <f t="shared" ref="H4:H977" si="1">IF(A3="","",IFERROR(IF(TODAY()-VLOOKUP(D4,sort({D$3:D3,A$3:A3},ROW(D$3:D3),0),2,0)&gt;=0,TODAY()-VLOOKUP(D4,sort({D$3:D3,A$3:A3},ROW(D$3:D3),0),2,0),"")))</f>
        <v>201</v>
      </c>
      <c r="I4" s="50"/>
      <c r="J4" s="50"/>
      <c r="K4" s="50"/>
      <c r="L4" s="50"/>
      <c r="M4" s="50"/>
      <c r="N4" s="50"/>
      <c r="O4" s="55" t="s">
        <v>66</v>
      </c>
    </row>
    <row r="5">
      <c r="A5" s="91">
        <v>43855.0</v>
      </c>
      <c r="B5" s="92">
        <v>0.6875</v>
      </c>
      <c r="C5" s="93">
        <f>IF(B5="","",B5+1/24)</f>
        <v>0.7291666667</v>
      </c>
      <c r="D5" s="55" t="s">
        <v>41</v>
      </c>
      <c r="E5" s="95">
        <v>8.921987654321E12</v>
      </c>
      <c r="F5" s="95">
        <v>44.0</v>
      </c>
      <c r="G5" s="95">
        <f>IF(F5&lt;&gt;"",VLOOKUP(D5,'БАЗА'!$A$5:$E978,5,0)-COUNTIFS($D$2:$D4,D5,$F$2:$F4,F5,$O$2:$O4,"пришел"),"")</f>
        <v>8</v>
      </c>
      <c r="H5" s="96">
        <f t="shared" si="1"/>
        <v>197</v>
      </c>
      <c r="I5" s="50"/>
      <c r="J5" s="50"/>
      <c r="K5" s="50"/>
      <c r="L5" s="50"/>
      <c r="M5" s="50"/>
      <c r="N5" s="50"/>
      <c r="O5" s="55"/>
    </row>
    <row r="6">
      <c r="A6" s="91"/>
      <c r="B6" s="92"/>
      <c r="C6" s="93"/>
      <c r="D6" s="55"/>
      <c r="E6" s="95" t="s">
        <v>67</v>
      </c>
      <c r="F6" s="95" t="s">
        <v>67</v>
      </c>
      <c r="G6" s="95" t="str">
        <f>IF(F6&lt;&gt;"",VLOOKUP(D6,'БАЗА'!$A$5:$E978,5,0)-COUNTIFS($D$2:$D5,D6,$F$2:$F5,F6,$O$2:$O5,"пришел"),"")</f>
        <v/>
      </c>
      <c r="H6" s="96" t="str">
        <f t="shared" si="1"/>
        <v/>
      </c>
      <c r="I6" s="50"/>
      <c r="J6" s="50"/>
      <c r="K6" s="50"/>
      <c r="L6" s="50"/>
      <c r="M6" s="50"/>
      <c r="N6" s="50"/>
      <c r="O6" s="55"/>
    </row>
    <row r="7">
      <c r="A7" s="91"/>
      <c r="B7" s="92"/>
      <c r="C7" s="93"/>
      <c r="D7" s="55"/>
      <c r="E7" s="95" t="s">
        <v>67</v>
      </c>
      <c r="F7" s="95" t="s">
        <v>67</v>
      </c>
      <c r="G7" s="95" t="str">
        <f>IF(F7&lt;&gt;"",VLOOKUP(D7,'БАЗА'!$A$5:$E978,5,0)-COUNTIFS($D$2:$D6,D7,$F$2:$F6,F7,$O$2:$O6,"пришел"),"")</f>
        <v/>
      </c>
      <c r="H7" s="96" t="str">
        <f t="shared" si="1"/>
        <v/>
      </c>
      <c r="I7" s="50"/>
      <c r="J7" s="50"/>
      <c r="K7" s="50"/>
      <c r="L7" s="50"/>
      <c r="M7" s="50"/>
      <c r="N7" s="50"/>
      <c r="O7" s="55"/>
    </row>
    <row r="8">
      <c r="A8" s="91"/>
      <c r="B8" s="92"/>
      <c r="C8" s="92"/>
      <c r="D8" s="55"/>
      <c r="E8" s="95" t="s">
        <v>67</v>
      </c>
      <c r="F8" s="95" t="s">
        <v>67</v>
      </c>
      <c r="G8" s="95" t="str">
        <f>IF(F8&lt;&gt;"",VLOOKUP(D8,'БАЗА'!$A$5:$E978,5,0)-COUNTIFS($D$2:$D7,D8,$F$2:$F7,F8,$O$2:$O7,"пришел"),"")</f>
        <v/>
      </c>
      <c r="H8" s="96" t="str">
        <f t="shared" si="1"/>
        <v/>
      </c>
      <c r="I8" s="50"/>
      <c r="J8" s="50"/>
      <c r="K8" s="50"/>
      <c r="L8" s="50"/>
      <c r="M8" s="50"/>
      <c r="N8" s="50"/>
      <c r="O8" s="50"/>
    </row>
    <row r="9">
      <c r="A9" s="97"/>
      <c r="B9" s="93"/>
      <c r="C9" s="93" t="str">
        <f t="shared" ref="C9:C977" si="2">IF(B9="","",B9+1/24)</f>
        <v/>
      </c>
      <c r="D9" s="50"/>
      <c r="E9" s="95" t="s">
        <v>67</v>
      </c>
      <c r="F9" s="95" t="s">
        <v>67</v>
      </c>
      <c r="G9" s="95" t="str">
        <f>IF(F9&lt;&gt;"",VLOOKUP(D9,'БАЗА'!$A$5:$E978,5,0)-COUNTIFS($D$2:$D8,D9,$F$2:$F8,F9,$O$2:$O8,"пришел"),"")</f>
        <v/>
      </c>
      <c r="H9" s="96" t="str">
        <f t="shared" si="1"/>
        <v/>
      </c>
      <c r="I9" s="50"/>
      <c r="J9" s="50"/>
      <c r="K9" s="50"/>
      <c r="L9" s="50"/>
      <c r="M9" s="50"/>
      <c r="N9" s="50"/>
      <c r="O9" s="50"/>
    </row>
    <row r="10">
      <c r="A10" s="97"/>
      <c r="B10" s="93"/>
      <c r="C10" s="93" t="str">
        <f t="shared" si="2"/>
        <v/>
      </c>
      <c r="D10" s="50"/>
      <c r="E10" s="95" t="s">
        <v>67</v>
      </c>
      <c r="F10" s="95" t="s">
        <v>67</v>
      </c>
      <c r="G10" s="95" t="str">
        <f>IF(F10&lt;&gt;"",VLOOKUP(D10,'БАЗА'!$A$5:$E978,5,0)-COUNTIFS($D$2:$D9,D10,$F$2:$F9,F10,$O$2:$O9,"пришел"),"")</f>
        <v/>
      </c>
      <c r="H10" s="96" t="str">
        <f t="shared" si="1"/>
        <v/>
      </c>
      <c r="I10" s="50"/>
      <c r="J10" s="50"/>
      <c r="K10" s="50"/>
      <c r="L10" s="50"/>
      <c r="M10" s="50"/>
      <c r="N10" s="50"/>
      <c r="O10" s="50"/>
    </row>
    <row r="11">
      <c r="A11" s="97"/>
      <c r="B11" s="93"/>
      <c r="C11" s="93" t="str">
        <f t="shared" si="2"/>
        <v/>
      </c>
      <c r="D11" s="50"/>
      <c r="E11" s="95" t="s">
        <v>67</v>
      </c>
      <c r="F11" s="95" t="s">
        <v>67</v>
      </c>
      <c r="G11" s="95" t="str">
        <f>IF(F11&lt;&gt;"",VLOOKUP(D11,'БАЗА'!$A$5:$E978,5,0)-COUNTIFS($D$2:$D10,D11,$F$2:$F10,F11,$O$2:$O10,"пришел"),"")</f>
        <v/>
      </c>
      <c r="H11" s="96" t="str">
        <f t="shared" si="1"/>
        <v/>
      </c>
      <c r="I11" s="50"/>
      <c r="J11" s="50"/>
      <c r="K11" s="50"/>
      <c r="L11" s="50"/>
      <c r="M11" s="50"/>
      <c r="N11" s="50"/>
      <c r="O11" s="50"/>
    </row>
    <row r="12">
      <c r="A12" s="97"/>
      <c r="B12" s="93"/>
      <c r="C12" s="93" t="str">
        <f t="shared" si="2"/>
        <v/>
      </c>
      <c r="D12" s="50"/>
      <c r="E12" s="95" t="s">
        <v>67</v>
      </c>
      <c r="F12" s="95" t="s">
        <v>67</v>
      </c>
      <c r="G12" s="95" t="str">
        <f>IF(F12&lt;&gt;"",VLOOKUP(D12,'БАЗА'!$A$5:$E978,5,0)-COUNTIFS($D$2:$D11,D12,$F$2:$F11,F12,$O$2:$O11,"пришел"),"")</f>
        <v/>
      </c>
      <c r="H12" s="96" t="str">
        <f t="shared" si="1"/>
        <v/>
      </c>
      <c r="I12" s="50"/>
      <c r="J12" s="50"/>
      <c r="K12" s="50"/>
      <c r="L12" s="50"/>
      <c r="M12" s="50"/>
      <c r="N12" s="50"/>
      <c r="O12" s="50"/>
    </row>
    <row r="13">
      <c r="A13" s="97"/>
      <c r="B13" s="93"/>
      <c r="C13" s="93" t="str">
        <f t="shared" si="2"/>
        <v/>
      </c>
      <c r="D13" s="50"/>
      <c r="E13" s="95" t="s">
        <v>67</v>
      </c>
      <c r="F13" s="95" t="s">
        <v>67</v>
      </c>
      <c r="G13" s="95" t="str">
        <f>IF(F13&lt;&gt;"",VLOOKUP(D13,'БАЗА'!$A$5:$E978,5,0)-COUNTIFS($D$2:$D12,D13,$F$2:$F12,F13,$O$2:$O12,"пришел"),"")</f>
        <v/>
      </c>
      <c r="H13" s="96" t="str">
        <f t="shared" si="1"/>
        <v/>
      </c>
      <c r="I13" s="50"/>
      <c r="J13" s="50"/>
      <c r="K13" s="50"/>
      <c r="L13" s="50"/>
      <c r="M13" s="50"/>
      <c r="N13" s="50"/>
      <c r="O13" s="50"/>
    </row>
    <row r="14">
      <c r="A14" s="97"/>
      <c r="B14" s="93"/>
      <c r="C14" s="93" t="str">
        <f t="shared" si="2"/>
        <v/>
      </c>
      <c r="D14" s="50"/>
      <c r="E14" s="95" t="s">
        <v>67</v>
      </c>
      <c r="F14" s="95" t="s">
        <v>67</v>
      </c>
      <c r="G14" s="95" t="str">
        <f>IF(F14&lt;&gt;"",VLOOKUP(D14,'БАЗА'!$A$5:$E978,5,0)-COUNTIFS($D$2:$D13,D14,$F$2:$F13,F14,$O$2:$O13,"пришел"),"")</f>
        <v/>
      </c>
      <c r="H14" s="96" t="str">
        <f t="shared" si="1"/>
        <v/>
      </c>
      <c r="I14" s="50"/>
      <c r="J14" s="50"/>
      <c r="K14" s="50"/>
      <c r="L14" s="50"/>
      <c r="M14" s="50"/>
      <c r="N14" s="50"/>
      <c r="O14" s="50"/>
    </row>
    <row r="15">
      <c r="A15" s="97"/>
      <c r="B15" s="93"/>
      <c r="C15" s="93" t="str">
        <f t="shared" si="2"/>
        <v/>
      </c>
      <c r="D15" s="50"/>
      <c r="E15" s="95" t="s">
        <v>67</v>
      </c>
      <c r="F15" s="95" t="s">
        <v>67</v>
      </c>
      <c r="G15" s="95" t="str">
        <f>IF(F15&lt;&gt;"",VLOOKUP(D15,'БАЗА'!$A$5:$E978,5,0)-COUNTIFS($D$2:$D14,D15,$F$2:$F14,F15,$O$2:$O14,"пришел"),"")</f>
        <v/>
      </c>
      <c r="H15" s="96" t="str">
        <f t="shared" si="1"/>
        <v/>
      </c>
      <c r="I15" s="50"/>
      <c r="J15" s="50"/>
      <c r="K15" s="50"/>
      <c r="L15" s="50"/>
      <c r="M15" s="50"/>
      <c r="N15" s="50"/>
      <c r="O15" s="50"/>
    </row>
    <row r="16">
      <c r="A16" s="97"/>
      <c r="B16" s="93"/>
      <c r="C16" s="93" t="str">
        <f t="shared" si="2"/>
        <v/>
      </c>
      <c r="D16" s="50"/>
      <c r="E16" s="95" t="s">
        <v>67</v>
      </c>
      <c r="F16" s="95" t="s">
        <v>67</v>
      </c>
      <c r="G16" s="95" t="str">
        <f>IF(F16&lt;&gt;"",VLOOKUP(D16,'БАЗА'!$A$5:$E978,5,0)-COUNTIFS($D$2:$D15,D16,$F$2:$F15,F16,$O$2:$O15,"пришел"),"")</f>
        <v/>
      </c>
      <c r="H16" s="96" t="str">
        <f t="shared" si="1"/>
        <v/>
      </c>
      <c r="I16" s="50"/>
      <c r="J16" s="50"/>
      <c r="K16" s="50"/>
      <c r="L16" s="50"/>
      <c r="M16" s="50"/>
      <c r="N16" s="50"/>
      <c r="O16" s="50"/>
    </row>
    <row r="17">
      <c r="A17" s="97"/>
      <c r="B17" s="93"/>
      <c r="C17" s="93" t="str">
        <f t="shared" si="2"/>
        <v/>
      </c>
      <c r="D17" s="50"/>
      <c r="E17" s="95" t="s">
        <v>67</v>
      </c>
      <c r="F17" s="95" t="s">
        <v>67</v>
      </c>
      <c r="G17" s="95" t="str">
        <f>IF(F17&lt;&gt;"",VLOOKUP(D17,'БАЗА'!$A$5:$E978,5,0)-COUNTIFS($D$2:$D16,D17,$F$2:$F16,F17,$O$2:$O16,"пришел"),"")</f>
        <v/>
      </c>
      <c r="H17" s="96" t="str">
        <f t="shared" si="1"/>
        <v/>
      </c>
      <c r="I17" s="50"/>
      <c r="J17" s="50"/>
      <c r="K17" s="50"/>
      <c r="L17" s="50"/>
      <c r="M17" s="50"/>
      <c r="N17" s="50"/>
      <c r="O17" s="50"/>
    </row>
    <row r="18">
      <c r="A18" s="97"/>
      <c r="B18" s="93"/>
      <c r="C18" s="93" t="str">
        <f t="shared" si="2"/>
        <v/>
      </c>
      <c r="D18" s="50"/>
      <c r="E18" s="95" t="s">
        <v>67</v>
      </c>
      <c r="F18" s="95" t="s">
        <v>67</v>
      </c>
      <c r="G18" s="95" t="str">
        <f>IF(F18&lt;&gt;"",VLOOKUP(D18,'БАЗА'!$A$5:$E978,5,0)-COUNTIFS($D$2:$D17,D18,$F$2:$F17,F18,$O$2:$O17,"пришел"),"")</f>
        <v/>
      </c>
      <c r="H18" s="96" t="str">
        <f t="shared" si="1"/>
        <v/>
      </c>
      <c r="I18" s="50"/>
      <c r="J18" s="50"/>
      <c r="K18" s="50"/>
      <c r="L18" s="50"/>
      <c r="M18" s="50"/>
      <c r="N18" s="50"/>
      <c r="O18" s="50"/>
    </row>
    <row r="19">
      <c r="A19" s="97"/>
      <c r="B19" s="93"/>
      <c r="C19" s="93" t="str">
        <f t="shared" si="2"/>
        <v/>
      </c>
      <c r="D19" s="50"/>
      <c r="E19" s="95" t="s">
        <v>67</v>
      </c>
      <c r="F19" s="95" t="s">
        <v>67</v>
      </c>
      <c r="G19" s="95" t="str">
        <f>IF(F19&lt;&gt;"",VLOOKUP(D19,'БАЗА'!$A$5:$E978,5,0)-COUNTIFS($D$2:$D18,D19,$F$2:$F18,F19,$O$2:$O18,"пришел"),"")</f>
        <v/>
      </c>
      <c r="H19" s="96" t="str">
        <f t="shared" si="1"/>
        <v/>
      </c>
      <c r="I19" s="50"/>
      <c r="J19" s="50"/>
      <c r="K19" s="50"/>
      <c r="L19" s="50"/>
      <c r="M19" s="50"/>
      <c r="N19" s="50"/>
      <c r="O19" s="50"/>
    </row>
    <row r="20">
      <c r="A20" s="97"/>
      <c r="B20" s="93"/>
      <c r="C20" s="93" t="str">
        <f t="shared" si="2"/>
        <v/>
      </c>
      <c r="D20" s="50"/>
      <c r="E20" s="95" t="s">
        <v>67</v>
      </c>
      <c r="F20" s="95" t="s">
        <v>67</v>
      </c>
      <c r="G20" s="95" t="str">
        <f>IF(F20&lt;&gt;"",VLOOKUP(D20,'БАЗА'!$A$5:$E978,5,0)-COUNTIFS($D$2:$D19,D20,$F$2:$F19,F20,$O$2:$O19,"пришел"),"")</f>
        <v/>
      </c>
      <c r="H20" s="96" t="str">
        <f t="shared" si="1"/>
        <v/>
      </c>
      <c r="I20" s="50"/>
      <c r="J20" s="50"/>
      <c r="K20" s="50"/>
      <c r="L20" s="50"/>
      <c r="M20" s="50"/>
      <c r="N20" s="50"/>
      <c r="O20" s="50"/>
    </row>
    <row r="21">
      <c r="A21" s="97"/>
      <c r="B21" s="93"/>
      <c r="C21" s="93" t="str">
        <f t="shared" si="2"/>
        <v/>
      </c>
      <c r="D21" s="50"/>
      <c r="E21" s="95" t="s">
        <v>67</v>
      </c>
      <c r="F21" s="95" t="s">
        <v>67</v>
      </c>
      <c r="G21" s="95" t="str">
        <f>IF(F21&lt;&gt;"",VLOOKUP(D21,'БАЗА'!$A$5:$E978,5,0)-COUNTIFS($D$2:$D20,D21,$F$2:$F20,F21,$O$2:$O20,"пришел"),"")</f>
        <v/>
      </c>
      <c r="H21" s="96" t="str">
        <f t="shared" si="1"/>
        <v/>
      </c>
      <c r="I21" s="50"/>
      <c r="J21" s="50"/>
      <c r="K21" s="50"/>
      <c r="L21" s="50"/>
      <c r="M21" s="50"/>
      <c r="N21" s="50"/>
      <c r="O21" s="50"/>
    </row>
    <row r="22">
      <c r="A22" s="97"/>
      <c r="B22" s="93"/>
      <c r="C22" s="93" t="str">
        <f t="shared" si="2"/>
        <v/>
      </c>
      <c r="D22" s="50"/>
      <c r="E22" s="95" t="s">
        <v>67</v>
      </c>
      <c r="F22" s="95" t="s">
        <v>67</v>
      </c>
      <c r="G22" s="95" t="str">
        <f>IF(F22&lt;&gt;"",VLOOKUP(D22,'БАЗА'!$A$5:$E978,5,0)-COUNTIFS($D$2:$D21,D22,$F$2:$F21,F22,$O$2:$O21,"пришел"),"")</f>
        <v/>
      </c>
      <c r="H22" s="96" t="str">
        <f t="shared" si="1"/>
        <v/>
      </c>
      <c r="I22" s="50"/>
      <c r="J22" s="50"/>
      <c r="K22" s="50"/>
      <c r="L22" s="50"/>
      <c r="M22" s="50"/>
      <c r="N22" s="50"/>
      <c r="O22" s="50"/>
    </row>
    <row r="23">
      <c r="A23" s="97"/>
      <c r="B23" s="93"/>
      <c r="C23" s="93" t="str">
        <f t="shared" si="2"/>
        <v/>
      </c>
      <c r="D23" s="50"/>
      <c r="E23" s="95" t="s">
        <v>67</v>
      </c>
      <c r="F23" s="95" t="s">
        <v>67</v>
      </c>
      <c r="G23" s="95" t="str">
        <f>IF(F23&lt;&gt;"",VLOOKUP(D23,'БАЗА'!$A$5:$E978,5,0)-COUNTIFS($D$2:$D22,D23,$F$2:$F22,F23,$O$2:$O22,"пришел"),"")</f>
        <v/>
      </c>
      <c r="H23" s="96" t="str">
        <f t="shared" si="1"/>
        <v/>
      </c>
      <c r="I23" s="50"/>
      <c r="J23" s="50"/>
      <c r="K23" s="50"/>
      <c r="L23" s="50"/>
      <c r="M23" s="50"/>
      <c r="N23" s="50"/>
      <c r="O23" s="50"/>
    </row>
    <row r="24">
      <c r="A24" s="97"/>
      <c r="B24" s="93"/>
      <c r="C24" s="93" t="str">
        <f t="shared" si="2"/>
        <v/>
      </c>
      <c r="D24" s="50"/>
      <c r="E24" s="95" t="s">
        <v>67</v>
      </c>
      <c r="F24" s="95" t="s">
        <v>67</v>
      </c>
      <c r="G24" s="95" t="str">
        <f>IF(F24&lt;&gt;"",VLOOKUP(D24,'БАЗА'!$A$5:$E978,5,0)-COUNTIFS($D$2:$D23,D24,$F$2:$F23,F24,$O$2:$O23,"пришел"),"")</f>
        <v/>
      </c>
      <c r="H24" s="96" t="str">
        <f t="shared" si="1"/>
        <v/>
      </c>
      <c r="I24" s="50"/>
      <c r="J24" s="50"/>
      <c r="K24" s="50"/>
      <c r="L24" s="50"/>
      <c r="M24" s="50"/>
      <c r="N24" s="50"/>
      <c r="O24" s="50"/>
    </row>
    <row r="25">
      <c r="A25" s="97"/>
      <c r="B25" s="93"/>
      <c r="C25" s="93" t="str">
        <f t="shared" si="2"/>
        <v/>
      </c>
      <c r="D25" s="50"/>
      <c r="E25" s="95" t="s">
        <v>67</v>
      </c>
      <c r="F25" s="95" t="s">
        <v>67</v>
      </c>
      <c r="G25" s="95" t="str">
        <f>IF(F25&lt;&gt;"",VLOOKUP(D25,'БАЗА'!$A$5:$E978,5,0)-COUNTIFS($D$2:$D24,D25,$F$2:$F24,F25,$O$2:$O24,"пришел"),"")</f>
        <v/>
      </c>
      <c r="H25" s="96" t="str">
        <f t="shared" si="1"/>
        <v/>
      </c>
      <c r="I25" s="50"/>
      <c r="J25" s="50"/>
      <c r="K25" s="50"/>
      <c r="L25" s="50"/>
      <c r="M25" s="50"/>
      <c r="N25" s="50"/>
      <c r="O25" s="50"/>
    </row>
    <row r="26">
      <c r="A26" s="97"/>
      <c r="B26" s="93"/>
      <c r="C26" s="93" t="str">
        <f t="shared" si="2"/>
        <v/>
      </c>
      <c r="D26" s="50"/>
      <c r="E26" s="95" t="s">
        <v>67</v>
      </c>
      <c r="F26" s="95" t="s">
        <v>67</v>
      </c>
      <c r="G26" s="95" t="str">
        <f>IF(F26&lt;&gt;"",VLOOKUP(D26,'БАЗА'!$A$5:$E978,5,0)-COUNTIFS($D$2:$D25,D26,$F$2:$F25,F26,$O$2:$O25,"пришел"),"")</f>
        <v/>
      </c>
      <c r="H26" s="96" t="str">
        <f t="shared" si="1"/>
        <v/>
      </c>
      <c r="I26" s="50"/>
      <c r="J26" s="50"/>
      <c r="K26" s="50"/>
      <c r="L26" s="50"/>
      <c r="M26" s="50"/>
      <c r="N26" s="50"/>
      <c r="O26" s="50"/>
    </row>
    <row r="27">
      <c r="A27" s="97"/>
      <c r="B27" s="93"/>
      <c r="C27" s="93" t="str">
        <f t="shared" si="2"/>
        <v/>
      </c>
      <c r="D27" s="50"/>
      <c r="E27" s="95" t="s">
        <v>67</v>
      </c>
      <c r="F27" s="95" t="s">
        <v>67</v>
      </c>
      <c r="G27" s="95" t="str">
        <f>IF(F27&lt;&gt;"",VLOOKUP(D27,'БАЗА'!$A$5:$E978,5,0)-COUNTIFS($D$2:$D26,D27,$F$2:$F26,F27,$O$2:$O26,"пришел"),"")</f>
        <v/>
      </c>
      <c r="H27" s="96" t="str">
        <f t="shared" si="1"/>
        <v/>
      </c>
      <c r="I27" s="50"/>
      <c r="J27" s="50"/>
      <c r="K27" s="50"/>
      <c r="L27" s="50"/>
      <c r="M27" s="50"/>
      <c r="N27" s="50"/>
      <c r="O27" s="50"/>
    </row>
    <row r="28">
      <c r="A28" s="97"/>
      <c r="B28" s="93"/>
      <c r="C28" s="93" t="str">
        <f t="shared" si="2"/>
        <v/>
      </c>
      <c r="D28" s="50"/>
      <c r="E28" s="95" t="s">
        <v>67</v>
      </c>
      <c r="F28" s="95" t="s">
        <v>67</v>
      </c>
      <c r="G28" s="95" t="str">
        <f>IF(F28&lt;&gt;"",VLOOKUP(D28,'БАЗА'!$A$5:$E978,5,0)-COUNTIFS($D$2:$D27,D28,$F$2:$F27,F28,$O$2:$O27,"пришел"),"")</f>
        <v/>
      </c>
      <c r="H28" s="96" t="str">
        <f t="shared" si="1"/>
        <v/>
      </c>
      <c r="I28" s="50"/>
      <c r="J28" s="50"/>
      <c r="K28" s="50"/>
      <c r="L28" s="50"/>
      <c r="M28" s="50"/>
      <c r="N28" s="50"/>
      <c r="O28" s="50"/>
    </row>
    <row r="29">
      <c r="A29" s="97"/>
      <c r="B29" s="93"/>
      <c r="C29" s="93" t="str">
        <f t="shared" si="2"/>
        <v/>
      </c>
      <c r="D29" s="50"/>
      <c r="E29" s="95" t="s">
        <v>67</v>
      </c>
      <c r="F29" s="95" t="s">
        <v>67</v>
      </c>
      <c r="G29" s="95" t="str">
        <f>IF(F29&lt;&gt;"",VLOOKUP(D29,'БАЗА'!$A$5:$E978,5,0)-COUNTIFS($D$2:$D28,D29,$F$2:$F28,F29,$O$2:$O28,"пришел"),"")</f>
        <v/>
      </c>
      <c r="H29" s="96" t="str">
        <f t="shared" si="1"/>
        <v/>
      </c>
      <c r="I29" s="50"/>
      <c r="J29" s="50"/>
      <c r="K29" s="50"/>
      <c r="L29" s="50"/>
      <c r="M29" s="50"/>
      <c r="N29" s="50"/>
      <c r="O29" s="50"/>
    </row>
    <row r="30">
      <c r="A30" s="97"/>
      <c r="B30" s="93"/>
      <c r="C30" s="93" t="str">
        <f t="shared" si="2"/>
        <v/>
      </c>
      <c r="D30" s="50"/>
      <c r="E30" s="95" t="s">
        <v>67</v>
      </c>
      <c r="F30" s="95" t="s">
        <v>67</v>
      </c>
      <c r="G30" s="95" t="str">
        <f>IF(F30&lt;&gt;"",VLOOKUP(D30,'БАЗА'!$A$5:$E978,5,0)-COUNTIFS($D$2:$D29,D30,$F$2:$F29,F30,$O$2:$O29,"пришел"),"")</f>
        <v/>
      </c>
      <c r="H30" s="96" t="str">
        <f t="shared" si="1"/>
        <v/>
      </c>
      <c r="I30" s="50"/>
      <c r="J30" s="50"/>
      <c r="K30" s="50"/>
      <c r="L30" s="50"/>
      <c r="M30" s="50"/>
      <c r="N30" s="50"/>
      <c r="O30" s="50"/>
    </row>
    <row r="31">
      <c r="A31" s="97"/>
      <c r="B31" s="93"/>
      <c r="C31" s="93" t="str">
        <f t="shared" si="2"/>
        <v/>
      </c>
      <c r="D31" s="50"/>
      <c r="E31" s="95" t="s">
        <v>67</v>
      </c>
      <c r="F31" s="95" t="s">
        <v>67</v>
      </c>
      <c r="G31" s="95" t="str">
        <f>IF(F31&lt;&gt;"",VLOOKUP(D31,'БАЗА'!$A$5:$E978,5,0)-COUNTIFS($D$2:$D30,D31,$F$2:$F30,F31,$O$2:$O30,"пришел"),"")</f>
        <v/>
      </c>
      <c r="H31" s="96" t="str">
        <f t="shared" si="1"/>
        <v/>
      </c>
      <c r="I31" s="50"/>
      <c r="J31" s="50"/>
      <c r="K31" s="50"/>
      <c r="L31" s="50"/>
      <c r="M31" s="50"/>
      <c r="N31" s="50"/>
      <c r="O31" s="50"/>
    </row>
    <row r="32">
      <c r="A32" s="97"/>
      <c r="B32" s="93"/>
      <c r="C32" s="93" t="str">
        <f t="shared" si="2"/>
        <v/>
      </c>
      <c r="D32" s="50"/>
      <c r="E32" s="95" t="s">
        <v>67</v>
      </c>
      <c r="F32" s="95" t="s">
        <v>67</v>
      </c>
      <c r="G32" s="95" t="str">
        <f>IF(F32&lt;&gt;"",VLOOKUP(D32,'БАЗА'!$A$5:$E978,5,0)-COUNTIFS($D$2:$D31,D32,$F$2:$F31,F32,$O$2:$O31,"пришел"),"")</f>
        <v/>
      </c>
      <c r="H32" s="96" t="str">
        <f t="shared" si="1"/>
        <v/>
      </c>
      <c r="I32" s="50"/>
      <c r="J32" s="50"/>
      <c r="K32" s="50"/>
      <c r="L32" s="50"/>
      <c r="M32" s="50"/>
      <c r="N32" s="50"/>
      <c r="O32" s="50"/>
    </row>
    <row r="33">
      <c r="A33" s="97"/>
      <c r="B33" s="93"/>
      <c r="C33" s="93" t="str">
        <f t="shared" si="2"/>
        <v/>
      </c>
      <c r="D33" s="50"/>
      <c r="E33" s="95" t="s">
        <v>67</v>
      </c>
      <c r="F33" s="95" t="s">
        <v>67</v>
      </c>
      <c r="G33" s="95" t="str">
        <f>IF(F33&lt;&gt;"",VLOOKUP(D33,'БАЗА'!$A$5:$E978,5,0)-COUNTIFS($D$2:$D32,D33,$F$2:$F32,F33,$O$2:$O32,"пришел"),"")</f>
        <v/>
      </c>
      <c r="H33" s="96" t="str">
        <f t="shared" si="1"/>
        <v/>
      </c>
      <c r="I33" s="50"/>
      <c r="J33" s="50"/>
      <c r="K33" s="50"/>
      <c r="L33" s="50"/>
      <c r="M33" s="50"/>
      <c r="N33" s="50"/>
      <c r="O33" s="50"/>
    </row>
    <row r="34">
      <c r="A34" s="97"/>
      <c r="B34" s="93"/>
      <c r="C34" s="93" t="str">
        <f t="shared" si="2"/>
        <v/>
      </c>
      <c r="D34" s="50"/>
      <c r="E34" s="95" t="s">
        <v>67</v>
      </c>
      <c r="F34" s="95" t="s">
        <v>67</v>
      </c>
      <c r="G34" s="95" t="str">
        <f>IF(F34&lt;&gt;"",VLOOKUP(D34,'БАЗА'!$A$5:$E978,5,0)-COUNTIFS($D$2:$D33,D34,$F$2:$F33,F34,$O$2:$O33,"пришел"),"")</f>
        <v/>
      </c>
      <c r="H34" s="96" t="str">
        <f t="shared" si="1"/>
        <v/>
      </c>
      <c r="I34" s="50"/>
      <c r="J34" s="50"/>
      <c r="K34" s="50"/>
      <c r="L34" s="50"/>
      <c r="M34" s="50"/>
      <c r="N34" s="50"/>
      <c r="O34" s="50"/>
    </row>
    <row r="35">
      <c r="A35" s="97"/>
      <c r="B35" s="93"/>
      <c r="C35" s="93" t="str">
        <f t="shared" si="2"/>
        <v/>
      </c>
      <c r="D35" s="50"/>
      <c r="E35" s="95" t="s">
        <v>67</v>
      </c>
      <c r="F35" s="95" t="s">
        <v>67</v>
      </c>
      <c r="G35" s="95" t="str">
        <f>IF(F35&lt;&gt;"",VLOOKUP(D35,'БАЗА'!$A$5:$E978,5,0)-COUNTIFS($D$2:$D34,D35,$F$2:$F34,F35,$O$2:$O34,"пришел"),"")</f>
        <v/>
      </c>
      <c r="H35" s="96" t="str">
        <f t="shared" si="1"/>
        <v/>
      </c>
      <c r="I35" s="50"/>
      <c r="J35" s="50"/>
      <c r="K35" s="50"/>
      <c r="L35" s="50"/>
      <c r="M35" s="50"/>
      <c r="N35" s="50"/>
      <c r="O35" s="50"/>
    </row>
    <row r="36">
      <c r="A36" s="97"/>
      <c r="B36" s="93"/>
      <c r="C36" s="93" t="str">
        <f t="shared" si="2"/>
        <v/>
      </c>
      <c r="D36" s="50"/>
      <c r="E36" s="95" t="s">
        <v>67</v>
      </c>
      <c r="F36" s="95" t="s">
        <v>67</v>
      </c>
      <c r="G36" s="95" t="str">
        <f>IF(F36&lt;&gt;"",VLOOKUP(D36,'БАЗА'!$A$5:$E978,5,0)-COUNTIFS($D$2:$D35,D36,$F$2:$F35,F36,$O$2:$O35,"пришел"),"")</f>
        <v/>
      </c>
      <c r="H36" s="96" t="str">
        <f t="shared" si="1"/>
        <v/>
      </c>
      <c r="I36" s="50"/>
      <c r="J36" s="50"/>
      <c r="K36" s="50"/>
      <c r="L36" s="50"/>
      <c r="M36" s="50"/>
      <c r="N36" s="50"/>
      <c r="O36" s="50"/>
    </row>
    <row r="37">
      <c r="A37" s="97"/>
      <c r="B37" s="93"/>
      <c r="C37" s="93" t="str">
        <f t="shared" si="2"/>
        <v/>
      </c>
      <c r="D37" s="50"/>
      <c r="E37" s="95" t="s">
        <v>67</v>
      </c>
      <c r="F37" s="95" t="s">
        <v>67</v>
      </c>
      <c r="G37" s="95" t="str">
        <f>IF(F37&lt;&gt;"",VLOOKUP(D37,'БАЗА'!$A$5:$E978,5,0)-COUNTIFS($D$2:$D36,D37,$F$2:$F36,F37,$O$2:$O36,"пришел"),"")</f>
        <v/>
      </c>
      <c r="H37" s="96" t="str">
        <f t="shared" si="1"/>
        <v/>
      </c>
      <c r="I37" s="50"/>
      <c r="J37" s="50"/>
      <c r="K37" s="50"/>
      <c r="L37" s="50"/>
      <c r="M37" s="50"/>
      <c r="N37" s="50"/>
      <c r="O37" s="50"/>
    </row>
    <row r="38">
      <c r="A38" s="97"/>
      <c r="B38" s="93"/>
      <c r="C38" s="93" t="str">
        <f t="shared" si="2"/>
        <v/>
      </c>
      <c r="D38" s="50"/>
      <c r="E38" s="95" t="s">
        <v>67</v>
      </c>
      <c r="F38" s="95" t="s">
        <v>67</v>
      </c>
      <c r="G38" s="95" t="str">
        <f>IF(F38&lt;&gt;"",VLOOKUP(D38,'БАЗА'!$A$5:$E978,5,0)-COUNTIFS($D$2:$D37,D38,$F$2:$F37,F38,$O$2:$O37,"пришел"),"")</f>
        <v/>
      </c>
      <c r="H38" s="96" t="str">
        <f t="shared" si="1"/>
        <v/>
      </c>
      <c r="I38" s="50"/>
      <c r="J38" s="50"/>
      <c r="K38" s="50"/>
      <c r="L38" s="50"/>
      <c r="M38" s="50"/>
      <c r="N38" s="50"/>
      <c r="O38" s="50"/>
    </row>
    <row r="39">
      <c r="A39" s="97"/>
      <c r="B39" s="93"/>
      <c r="C39" s="93" t="str">
        <f t="shared" si="2"/>
        <v/>
      </c>
      <c r="D39" s="50"/>
      <c r="E39" s="95" t="s">
        <v>67</v>
      </c>
      <c r="F39" s="95" t="s">
        <v>67</v>
      </c>
      <c r="G39" s="95" t="str">
        <f>IF(F39&lt;&gt;"",VLOOKUP(D39,'БАЗА'!$A$5:$E978,5,0)-COUNTIFS($D$2:$D38,D39,$F$2:$F38,F39,$O$2:$O38,"пришел"),"")</f>
        <v/>
      </c>
      <c r="H39" s="96" t="str">
        <f t="shared" si="1"/>
        <v/>
      </c>
      <c r="I39" s="50"/>
      <c r="J39" s="50"/>
      <c r="K39" s="50"/>
      <c r="L39" s="50"/>
      <c r="M39" s="50"/>
      <c r="N39" s="50"/>
      <c r="O39" s="50"/>
    </row>
    <row r="40">
      <c r="A40" s="97"/>
      <c r="B40" s="93"/>
      <c r="C40" s="93" t="str">
        <f t="shared" si="2"/>
        <v/>
      </c>
      <c r="D40" s="50"/>
      <c r="E40" s="95" t="s">
        <v>67</v>
      </c>
      <c r="F40" s="95" t="s">
        <v>67</v>
      </c>
      <c r="G40" s="95" t="str">
        <f>IF(F40&lt;&gt;"",VLOOKUP(D40,'БАЗА'!$A$5:$E978,5,0)-COUNTIFS($D$2:$D39,D40,$F$2:$F39,F40,$O$2:$O39,"пришел"),"")</f>
        <v/>
      </c>
      <c r="H40" s="96" t="str">
        <f t="shared" si="1"/>
        <v/>
      </c>
      <c r="I40" s="50"/>
      <c r="J40" s="50"/>
      <c r="K40" s="50"/>
      <c r="L40" s="50"/>
      <c r="M40" s="50"/>
      <c r="N40" s="50"/>
      <c r="O40" s="50"/>
    </row>
    <row r="41">
      <c r="A41" s="97"/>
      <c r="B41" s="93"/>
      <c r="C41" s="93" t="str">
        <f t="shared" si="2"/>
        <v/>
      </c>
      <c r="D41" s="50"/>
      <c r="E41" s="95" t="s">
        <v>67</v>
      </c>
      <c r="F41" s="95" t="s">
        <v>67</v>
      </c>
      <c r="G41" s="95" t="str">
        <f>IF(F41&lt;&gt;"",VLOOKUP(D41,'БАЗА'!$A$5:$E978,5,0)-COUNTIFS($D$2:$D40,D41,$F$2:$F40,F41,$O$2:$O40,"пришел"),"")</f>
        <v/>
      </c>
      <c r="H41" s="96" t="str">
        <f t="shared" si="1"/>
        <v/>
      </c>
      <c r="I41" s="50"/>
      <c r="J41" s="50"/>
      <c r="K41" s="50"/>
      <c r="L41" s="50"/>
      <c r="M41" s="50"/>
      <c r="N41" s="50"/>
      <c r="O41" s="50"/>
    </row>
    <row r="42">
      <c r="A42" s="97"/>
      <c r="B42" s="93"/>
      <c r="C42" s="93" t="str">
        <f t="shared" si="2"/>
        <v/>
      </c>
      <c r="D42" s="50"/>
      <c r="E42" s="95" t="s">
        <v>67</v>
      </c>
      <c r="F42" s="95" t="s">
        <v>67</v>
      </c>
      <c r="G42" s="95" t="str">
        <f>IF(F42&lt;&gt;"",VLOOKUP(D42,'БАЗА'!$A$5:$E978,5,0)-COUNTIFS($D$2:$D41,D42,$F$2:$F41,F42,$O$2:$O41,"пришел"),"")</f>
        <v/>
      </c>
      <c r="H42" s="96" t="str">
        <f t="shared" si="1"/>
        <v/>
      </c>
      <c r="I42" s="50"/>
      <c r="J42" s="50"/>
      <c r="K42" s="50"/>
      <c r="L42" s="50"/>
      <c r="M42" s="50"/>
      <c r="N42" s="50"/>
      <c r="O42" s="50"/>
    </row>
    <row r="43">
      <c r="A43" s="97"/>
      <c r="B43" s="93"/>
      <c r="C43" s="93" t="str">
        <f t="shared" si="2"/>
        <v/>
      </c>
      <c r="D43" s="50"/>
      <c r="E43" s="95" t="s">
        <v>67</v>
      </c>
      <c r="F43" s="95" t="s">
        <v>67</v>
      </c>
      <c r="G43" s="95" t="str">
        <f>IF(F43&lt;&gt;"",VLOOKUP(D43,'БАЗА'!$A$5:$E978,5,0)-COUNTIFS($D$2:$D42,D43,$F$2:$F42,F43,$O$2:$O42,"пришел"),"")</f>
        <v/>
      </c>
      <c r="H43" s="96" t="str">
        <f t="shared" si="1"/>
        <v/>
      </c>
      <c r="I43" s="50"/>
      <c r="J43" s="50"/>
      <c r="K43" s="50"/>
      <c r="L43" s="50"/>
      <c r="M43" s="50"/>
      <c r="N43" s="50"/>
      <c r="O43" s="50"/>
    </row>
    <row r="44">
      <c r="A44" s="97"/>
      <c r="B44" s="93"/>
      <c r="C44" s="93" t="str">
        <f t="shared" si="2"/>
        <v/>
      </c>
      <c r="D44" s="50"/>
      <c r="E44" s="95" t="s">
        <v>67</v>
      </c>
      <c r="F44" s="95" t="s">
        <v>67</v>
      </c>
      <c r="G44" s="95" t="str">
        <f>IF(F44&lt;&gt;"",VLOOKUP(D44,'БАЗА'!$A$5:$E978,5,0)-COUNTIFS($D$2:$D43,D44,$F$2:$F43,F44,$O$2:$O43,"пришел"),"")</f>
        <v/>
      </c>
      <c r="H44" s="96" t="str">
        <f t="shared" si="1"/>
        <v/>
      </c>
      <c r="I44" s="50"/>
      <c r="J44" s="50"/>
      <c r="K44" s="50"/>
      <c r="L44" s="50"/>
      <c r="M44" s="50"/>
      <c r="N44" s="50"/>
      <c r="O44" s="50"/>
    </row>
    <row r="45">
      <c r="A45" s="97"/>
      <c r="B45" s="93"/>
      <c r="C45" s="93" t="str">
        <f t="shared" si="2"/>
        <v/>
      </c>
      <c r="D45" s="50"/>
      <c r="E45" s="95" t="s">
        <v>67</v>
      </c>
      <c r="F45" s="95" t="s">
        <v>67</v>
      </c>
      <c r="G45" s="95" t="str">
        <f>IF(F45&lt;&gt;"",VLOOKUP(D45,'БАЗА'!$A$5:$E978,5,0)-COUNTIFS($D$2:$D44,D45,$F$2:$F44,F45,$O$2:$O44,"пришел"),"")</f>
        <v/>
      </c>
      <c r="H45" s="96" t="str">
        <f t="shared" si="1"/>
        <v/>
      </c>
      <c r="I45" s="50"/>
      <c r="J45" s="50"/>
      <c r="K45" s="50"/>
      <c r="L45" s="50"/>
      <c r="M45" s="50"/>
      <c r="N45" s="50"/>
      <c r="O45" s="50"/>
    </row>
    <row r="46">
      <c r="A46" s="97"/>
      <c r="B46" s="93"/>
      <c r="C46" s="93" t="str">
        <f t="shared" si="2"/>
        <v/>
      </c>
      <c r="D46" s="50"/>
      <c r="E46" s="95" t="s">
        <v>67</v>
      </c>
      <c r="F46" s="95" t="s">
        <v>67</v>
      </c>
      <c r="G46" s="95" t="str">
        <f>IF(F46&lt;&gt;"",VLOOKUP(D46,'БАЗА'!$A$5:$E978,5,0)-COUNTIFS($D$2:$D45,D46,$F$2:$F45,F46,$O$2:$O45,"пришел"),"")</f>
        <v/>
      </c>
      <c r="H46" s="96" t="str">
        <f t="shared" si="1"/>
        <v/>
      </c>
      <c r="I46" s="50"/>
      <c r="J46" s="50"/>
      <c r="K46" s="50"/>
      <c r="L46" s="50"/>
      <c r="M46" s="50"/>
      <c r="N46" s="50"/>
      <c r="O46" s="50"/>
    </row>
    <row r="47">
      <c r="A47" s="97"/>
      <c r="B47" s="93"/>
      <c r="C47" s="93" t="str">
        <f t="shared" si="2"/>
        <v/>
      </c>
      <c r="D47" s="50"/>
      <c r="E47" s="95" t="s">
        <v>67</v>
      </c>
      <c r="F47" s="95" t="s">
        <v>67</v>
      </c>
      <c r="G47" s="95" t="str">
        <f>IF(F47&lt;&gt;"",VLOOKUP(D47,'БАЗА'!$A$5:$E978,5,0)-COUNTIFS($D$2:$D46,D47,$F$2:$F46,F47,$O$2:$O46,"пришел"),"")</f>
        <v/>
      </c>
      <c r="H47" s="96" t="str">
        <f t="shared" si="1"/>
        <v/>
      </c>
      <c r="I47" s="50"/>
      <c r="J47" s="50"/>
      <c r="K47" s="50"/>
      <c r="L47" s="50"/>
      <c r="M47" s="50"/>
      <c r="N47" s="50"/>
      <c r="O47" s="50"/>
    </row>
    <row r="48">
      <c r="A48" s="97"/>
      <c r="B48" s="93"/>
      <c r="C48" s="93" t="str">
        <f t="shared" si="2"/>
        <v/>
      </c>
      <c r="D48" s="50"/>
      <c r="E48" s="95" t="s">
        <v>67</v>
      </c>
      <c r="F48" s="95" t="s">
        <v>67</v>
      </c>
      <c r="G48" s="95" t="str">
        <f>IF(F48&lt;&gt;"",VLOOKUP(D48,'БАЗА'!$A$5:$E978,5,0)-COUNTIFS($D$2:$D47,D48,$F$2:$F47,F48,$O$2:$O47,"пришел"),"")</f>
        <v/>
      </c>
      <c r="H48" s="96" t="str">
        <f t="shared" si="1"/>
        <v/>
      </c>
      <c r="I48" s="50"/>
      <c r="J48" s="50"/>
      <c r="K48" s="50"/>
      <c r="L48" s="50"/>
      <c r="M48" s="50"/>
      <c r="N48" s="50"/>
      <c r="O48" s="50"/>
    </row>
    <row r="49">
      <c r="A49" s="97"/>
      <c r="B49" s="93"/>
      <c r="C49" s="93" t="str">
        <f t="shared" si="2"/>
        <v/>
      </c>
      <c r="D49" s="50"/>
      <c r="E49" s="95" t="s">
        <v>67</v>
      </c>
      <c r="F49" s="95" t="s">
        <v>67</v>
      </c>
      <c r="G49" s="95" t="str">
        <f>IF(F49&lt;&gt;"",VLOOKUP(D49,'БАЗА'!$A$5:$E978,5,0)-COUNTIFS($D$2:$D48,D49,$F$2:$F48,F49,$O$2:$O48,"пришел"),"")</f>
        <v/>
      </c>
      <c r="H49" s="96" t="str">
        <f t="shared" si="1"/>
        <v/>
      </c>
      <c r="I49" s="50"/>
      <c r="J49" s="50"/>
      <c r="K49" s="50"/>
      <c r="L49" s="50"/>
      <c r="M49" s="50"/>
      <c r="N49" s="50"/>
      <c r="O49" s="50"/>
    </row>
    <row r="50">
      <c r="A50" s="97"/>
      <c r="B50" s="93"/>
      <c r="C50" s="93" t="str">
        <f t="shared" si="2"/>
        <v/>
      </c>
      <c r="D50" s="50"/>
      <c r="E50" s="95" t="s">
        <v>67</v>
      </c>
      <c r="F50" s="95" t="s">
        <v>67</v>
      </c>
      <c r="G50" s="95" t="str">
        <f>IF(F50&lt;&gt;"",VLOOKUP(D50,'БАЗА'!$A$5:$E978,5,0)-COUNTIFS($D$2:$D49,D50,$F$2:$F49,F50,$O$2:$O49,"пришел"),"")</f>
        <v/>
      </c>
      <c r="H50" s="96" t="str">
        <f t="shared" si="1"/>
        <v/>
      </c>
      <c r="I50" s="50"/>
      <c r="J50" s="50"/>
      <c r="K50" s="50"/>
      <c r="L50" s="50"/>
      <c r="M50" s="50"/>
      <c r="N50" s="50"/>
      <c r="O50" s="50"/>
    </row>
    <row r="51">
      <c r="A51" s="97"/>
      <c r="B51" s="93"/>
      <c r="C51" s="93" t="str">
        <f t="shared" si="2"/>
        <v/>
      </c>
      <c r="D51" s="50"/>
      <c r="E51" s="95" t="s">
        <v>67</v>
      </c>
      <c r="F51" s="95" t="s">
        <v>67</v>
      </c>
      <c r="G51" s="95" t="str">
        <f>IF(F51&lt;&gt;"",VLOOKUP(D51,'БАЗА'!$A$5:$E978,5,0)-COUNTIFS($D$2:$D50,D51,$F$2:$F50,F51,$O$2:$O50,"пришел"),"")</f>
        <v/>
      </c>
      <c r="H51" s="96" t="str">
        <f t="shared" si="1"/>
        <v/>
      </c>
      <c r="I51" s="50"/>
      <c r="J51" s="50"/>
      <c r="K51" s="50"/>
      <c r="L51" s="50"/>
      <c r="M51" s="50"/>
      <c r="N51" s="50"/>
      <c r="O51" s="50"/>
    </row>
    <row r="52">
      <c r="A52" s="97"/>
      <c r="B52" s="93"/>
      <c r="C52" s="93" t="str">
        <f t="shared" si="2"/>
        <v/>
      </c>
      <c r="D52" s="50"/>
      <c r="E52" s="95" t="s">
        <v>67</v>
      </c>
      <c r="F52" s="95" t="s">
        <v>67</v>
      </c>
      <c r="G52" s="95" t="str">
        <f>IF(F52&lt;&gt;"",VLOOKUP(D52,'БАЗА'!$A$5:$E978,5,0)-COUNTIFS($D$2:$D51,D52,$F$2:$F51,F52,$O$2:$O51,"пришел"),"")</f>
        <v/>
      </c>
      <c r="H52" s="96" t="str">
        <f t="shared" si="1"/>
        <v/>
      </c>
      <c r="I52" s="50"/>
      <c r="J52" s="50"/>
      <c r="K52" s="50"/>
      <c r="L52" s="50"/>
      <c r="M52" s="50"/>
      <c r="N52" s="50"/>
      <c r="O52" s="50"/>
    </row>
    <row r="53">
      <c r="A53" s="97"/>
      <c r="B53" s="93"/>
      <c r="C53" s="93" t="str">
        <f t="shared" si="2"/>
        <v/>
      </c>
      <c r="D53" s="50"/>
      <c r="E53" s="95" t="s">
        <v>67</v>
      </c>
      <c r="F53" s="95" t="s">
        <v>67</v>
      </c>
      <c r="G53" s="95" t="str">
        <f>IF(F53&lt;&gt;"",VLOOKUP(D53,'БАЗА'!$A$5:$E978,5,0)-COUNTIFS($D$2:$D52,D53,$F$2:$F52,F53,$O$2:$O52,"пришел"),"")</f>
        <v/>
      </c>
      <c r="H53" s="96" t="str">
        <f t="shared" si="1"/>
        <v/>
      </c>
      <c r="I53" s="50"/>
      <c r="J53" s="50"/>
      <c r="K53" s="50"/>
      <c r="L53" s="50"/>
      <c r="M53" s="50"/>
      <c r="N53" s="50"/>
      <c r="O53" s="50"/>
    </row>
    <row r="54">
      <c r="A54" s="97"/>
      <c r="B54" s="93"/>
      <c r="C54" s="93" t="str">
        <f t="shared" si="2"/>
        <v/>
      </c>
      <c r="D54" s="50"/>
      <c r="E54" s="95" t="s">
        <v>67</v>
      </c>
      <c r="F54" s="95" t="s">
        <v>67</v>
      </c>
      <c r="G54" s="95" t="str">
        <f>IF(F54&lt;&gt;"",VLOOKUP(D54,'БАЗА'!$A$5:$E978,5,0)-COUNTIFS($D$2:$D53,D54,$F$2:$F53,F54,$O$2:$O53,"пришел"),"")</f>
        <v/>
      </c>
      <c r="H54" s="96" t="str">
        <f t="shared" si="1"/>
        <v/>
      </c>
      <c r="I54" s="50"/>
      <c r="J54" s="50"/>
      <c r="K54" s="50"/>
      <c r="L54" s="50"/>
      <c r="M54" s="50"/>
      <c r="N54" s="50"/>
      <c r="O54" s="50"/>
    </row>
    <row r="55">
      <c r="A55" s="97"/>
      <c r="B55" s="93"/>
      <c r="C55" s="93" t="str">
        <f t="shared" si="2"/>
        <v/>
      </c>
      <c r="D55" s="50"/>
      <c r="E55" s="95" t="s">
        <v>67</v>
      </c>
      <c r="F55" s="95" t="s">
        <v>67</v>
      </c>
      <c r="G55" s="95" t="str">
        <f>IF(F55&lt;&gt;"",VLOOKUP(D55,'БАЗА'!$A$5:$E978,5,0)-COUNTIFS($D$2:$D54,D55,$F$2:$F54,F55,$O$2:$O54,"пришел"),"")</f>
        <v/>
      </c>
      <c r="H55" s="96" t="str">
        <f t="shared" si="1"/>
        <v/>
      </c>
      <c r="I55" s="50"/>
      <c r="J55" s="50"/>
      <c r="K55" s="50"/>
      <c r="L55" s="50"/>
      <c r="M55" s="50"/>
      <c r="N55" s="50"/>
      <c r="O55" s="50"/>
    </row>
    <row r="56">
      <c r="A56" s="97"/>
      <c r="B56" s="93"/>
      <c r="C56" s="93" t="str">
        <f t="shared" si="2"/>
        <v/>
      </c>
      <c r="D56" s="50"/>
      <c r="E56" s="95" t="s">
        <v>67</v>
      </c>
      <c r="F56" s="95" t="s">
        <v>67</v>
      </c>
      <c r="G56" s="95" t="str">
        <f>IF(F56&lt;&gt;"",VLOOKUP(D56,'БАЗА'!$A$5:$E978,5,0)-COUNTIFS($D$2:$D55,D56,$F$2:$F55,F56,$O$2:$O55,"пришел"),"")</f>
        <v/>
      </c>
      <c r="H56" s="96" t="str">
        <f t="shared" si="1"/>
        <v/>
      </c>
      <c r="I56" s="50"/>
      <c r="J56" s="50"/>
      <c r="K56" s="50"/>
      <c r="L56" s="50"/>
      <c r="M56" s="50"/>
      <c r="N56" s="50"/>
      <c r="O56" s="50"/>
    </row>
    <row r="57">
      <c r="A57" s="97"/>
      <c r="B57" s="93"/>
      <c r="C57" s="93" t="str">
        <f t="shared" si="2"/>
        <v/>
      </c>
      <c r="D57" s="50"/>
      <c r="E57" s="95" t="s">
        <v>67</v>
      </c>
      <c r="F57" s="95" t="s">
        <v>67</v>
      </c>
      <c r="G57" s="95" t="str">
        <f>IF(F57&lt;&gt;"",VLOOKUP(D57,'БАЗА'!$A$5:$E978,5,0)-COUNTIFS($D$2:$D56,D57,$F$2:$F56,F57,$O$2:$O56,"пришел"),"")</f>
        <v/>
      </c>
      <c r="H57" s="96" t="str">
        <f t="shared" si="1"/>
        <v/>
      </c>
      <c r="I57" s="50"/>
      <c r="J57" s="50"/>
      <c r="K57" s="50"/>
      <c r="L57" s="50"/>
      <c r="M57" s="50"/>
      <c r="N57" s="50"/>
      <c r="O57" s="50"/>
    </row>
    <row r="58">
      <c r="A58" s="97"/>
      <c r="B58" s="93"/>
      <c r="C58" s="93" t="str">
        <f t="shared" si="2"/>
        <v/>
      </c>
      <c r="D58" s="50"/>
      <c r="E58" s="95" t="s">
        <v>67</v>
      </c>
      <c r="F58" s="95" t="s">
        <v>67</v>
      </c>
      <c r="G58" s="95" t="str">
        <f>IF(F58&lt;&gt;"",VLOOKUP(D58,'БАЗА'!$A$5:$E978,5,0)-COUNTIFS($D$2:$D57,D58,$F$2:$F57,F58,$O$2:$O57,"пришел"),"")</f>
        <v/>
      </c>
      <c r="H58" s="96" t="str">
        <f t="shared" si="1"/>
        <v/>
      </c>
      <c r="I58" s="50"/>
      <c r="J58" s="50"/>
      <c r="K58" s="50"/>
      <c r="L58" s="50"/>
      <c r="M58" s="50"/>
      <c r="N58" s="50"/>
      <c r="O58" s="50"/>
    </row>
    <row r="59">
      <c r="A59" s="97"/>
      <c r="B59" s="93"/>
      <c r="C59" s="93" t="str">
        <f t="shared" si="2"/>
        <v/>
      </c>
      <c r="D59" s="50"/>
      <c r="E59" s="95" t="s">
        <v>67</v>
      </c>
      <c r="F59" s="95" t="s">
        <v>67</v>
      </c>
      <c r="G59" s="95" t="str">
        <f>IF(F59&lt;&gt;"",VLOOKUP(D59,'БАЗА'!$A$5:$E978,5,0)-COUNTIFS($D$2:$D58,D59,$F$2:$F58,F59,$O$2:$O58,"пришел"),"")</f>
        <v/>
      </c>
      <c r="H59" s="96" t="str">
        <f t="shared" si="1"/>
        <v/>
      </c>
      <c r="I59" s="50"/>
      <c r="J59" s="50"/>
      <c r="K59" s="50"/>
      <c r="L59" s="50"/>
      <c r="M59" s="50"/>
      <c r="N59" s="50"/>
      <c r="O59" s="50"/>
    </row>
    <row r="60">
      <c r="A60" s="97"/>
      <c r="B60" s="93"/>
      <c r="C60" s="93" t="str">
        <f t="shared" si="2"/>
        <v/>
      </c>
      <c r="D60" s="50"/>
      <c r="E60" s="95" t="s">
        <v>67</v>
      </c>
      <c r="F60" s="95" t="s">
        <v>67</v>
      </c>
      <c r="G60" s="95" t="str">
        <f>IF(F60&lt;&gt;"",VLOOKUP(D60,'БАЗА'!$A$5:$E978,5,0)-COUNTIFS($D$2:$D59,D60,$F$2:$F59,F60,$O$2:$O59,"пришел"),"")</f>
        <v/>
      </c>
      <c r="H60" s="96" t="str">
        <f t="shared" si="1"/>
        <v/>
      </c>
      <c r="I60" s="50"/>
      <c r="J60" s="50"/>
      <c r="K60" s="50"/>
      <c r="L60" s="50"/>
      <c r="M60" s="50"/>
      <c r="N60" s="50"/>
      <c r="O60" s="50"/>
    </row>
    <row r="61">
      <c r="A61" s="97"/>
      <c r="B61" s="93"/>
      <c r="C61" s="93" t="str">
        <f t="shared" si="2"/>
        <v/>
      </c>
      <c r="D61" s="50"/>
      <c r="E61" s="95" t="s">
        <v>67</v>
      </c>
      <c r="F61" s="95" t="s">
        <v>67</v>
      </c>
      <c r="G61" s="95" t="str">
        <f>IF(F61&lt;&gt;"",VLOOKUP(D61,'БАЗА'!$A$5:$E978,5,0)-COUNTIFS($D$2:$D60,D61,$F$2:$F60,F61,$O$2:$O60,"пришел"),"")</f>
        <v/>
      </c>
      <c r="H61" s="96" t="str">
        <f t="shared" si="1"/>
        <v/>
      </c>
      <c r="I61" s="50"/>
      <c r="J61" s="50"/>
      <c r="K61" s="50"/>
      <c r="L61" s="50"/>
      <c r="M61" s="50"/>
      <c r="N61" s="50"/>
      <c r="O61" s="50"/>
    </row>
    <row r="62">
      <c r="A62" s="97"/>
      <c r="B62" s="93"/>
      <c r="C62" s="93" t="str">
        <f t="shared" si="2"/>
        <v/>
      </c>
      <c r="D62" s="50"/>
      <c r="E62" s="95" t="s">
        <v>67</v>
      </c>
      <c r="F62" s="95" t="s">
        <v>67</v>
      </c>
      <c r="G62" s="95" t="str">
        <f>IF(F62&lt;&gt;"",VLOOKUP(D62,'БАЗА'!$A$5:$E978,5,0)-COUNTIFS($D$2:$D61,D62,$F$2:$F61,F62,$O$2:$O61,"пришел"),"")</f>
        <v/>
      </c>
      <c r="H62" s="96" t="str">
        <f t="shared" si="1"/>
        <v/>
      </c>
      <c r="I62" s="50"/>
      <c r="J62" s="50"/>
      <c r="K62" s="50"/>
      <c r="L62" s="50"/>
      <c r="M62" s="50"/>
      <c r="N62" s="50"/>
      <c r="O62" s="50"/>
    </row>
    <row r="63">
      <c r="A63" s="97"/>
      <c r="B63" s="93"/>
      <c r="C63" s="93" t="str">
        <f t="shared" si="2"/>
        <v/>
      </c>
      <c r="D63" s="50"/>
      <c r="E63" s="95" t="s">
        <v>67</v>
      </c>
      <c r="F63" s="95" t="s">
        <v>67</v>
      </c>
      <c r="G63" s="95" t="str">
        <f>IF(F63&lt;&gt;"",VLOOKUP(D63,'БАЗА'!$A$5:$E978,5,0)-COUNTIFS($D$2:$D62,D63,$F$2:$F62,F63,$O$2:$O62,"пришел"),"")</f>
        <v/>
      </c>
      <c r="H63" s="96" t="str">
        <f t="shared" si="1"/>
        <v/>
      </c>
      <c r="I63" s="50"/>
      <c r="J63" s="50"/>
      <c r="K63" s="50"/>
      <c r="L63" s="50"/>
      <c r="M63" s="50"/>
      <c r="N63" s="50"/>
      <c r="O63" s="50"/>
    </row>
    <row r="64">
      <c r="A64" s="97"/>
      <c r="B64" s="93"/>
      <c r="C64" s="93" t="str">
        <f t="shared" si="2"/>
        <v/>
      </c>
      <c r="D64" s="50"/>
      <c r="E64" s="95" t="s">
        <v>67</v>
      </c>
      <c r="F64" s="95" t="s">
        <v>67</v>
      </c>
      <c r="G64" s="95" t="str">
        <f>IF(F64&lt;&gt;"",VLOOKUP(D64,'БАЗА'!$A$5:$E978,5,0)-COUNTIFS($D$2:$D63,D64,$F$2:$F63,F64,$O$2:$O63,"пришел"),"")</f>
        <v/>
      </c>
      <c r="H64" s="96" t="str">
        <f t="shared" si="1"/>
        <v/>
      </c>
      <c r="I64" s="50"/>
      <c r="J64" s="50"/>
      <c r="K64" s="50"/>
      <c r="L64" s="50"/>
      <c r="M64" s="50"/>
      <c r="N64" s="50"/>
      <c r="O64" s="50"/>
    </row>
    <row r="65">
      <c r="A65" s="97"/>
      <c r="B65" s="93"/>
      <c r="C65" s="93" t="str">
        <f t="shared" si="2"/>
        <v/>
      </c>
      <c r="D65" s="50"/>
      <c r="E65" s="95" t="s">
        <v>67</v>
      </c>
      <c r="F65" s="95" t="s">
        <v>67</v>
      </c>
      <c r="G65" s="95" t="str">
        <f>IF(F65&lt;&gt;"",VLOOKUP(D65,'БАЗА'!$A$5:$E978,5,0)-COUNTIFS($D$2:$D64,D65,$F$2:$F64,F65,$O$2:$O64,"пришел"),"")</f>
        <v/>
      </c>
      <c r="H65" s="96" t="str">
        <f t="shared" si="1"/>
        <v/>
      </c>
      <c r="I65" s="50"/>
      <c r="J65" s="50"/>
      <c r="K65" s="50"/>
      <c r="L65" s="50"/>
      <c r="M65" s="50"/>
      <c r="N65" s="50"/>
      <c r="O65" s="50"/>
    </row>
    <row r="66">
      <c r="A66" s="97"/>
      <c r="B66" s="93"/>
      <c r="C66" s="93" t="str">
        <f t="shared" si="2"/>
        <v/>
      </c>
      <c r="D66" s="50"/>
      <c r="E66" s="95" t="s">
        <v>67</v>
      </c>
      <c r="F66" s="95" t="s">
        <v>67</v>
      </c>
      <c r="G66" s="95" t="str">
        <f>IF(F66&lt;&gt;"",VLOOKUP(D66,'БАЗА'!$A$5:$E978,5,0)-COUNTIFS($D$2:$D65,D66,$F$2:$F65,F66,$O$2:$O65,"пришел"),"")</f>
        <v/>
      </c>
      <c r="H66" s="96" t="str">
        <f t="shared" si="1"/>
        <v/>
      </c>
      <c r="I66" s="50"/>
      <c r="J66" s="50"/>
      <c r="K66" s="50"/>
      <c r="L66" s="50"/>
      <c r="M66" s="50"/>
      <c r="N66" s="50"/>
      <c r="O66" s="50"/>
    </row>
    <row r="67">
      <c r="A67" s="97"/>
      <c r="B67" s="93"/>
      <c r="C67" s="93" t="str">
        <f t="shared" si="2"/>
        <v/>
      </c>
      <c r="D67" s="50"/>
      <c r="E67" s="95" t="s">
        <v>67</v>
      </c>
      <c r="F67" s="95" t="s">
        <v>67</v>
      </c>
      <c r="G67" s="95" t="str">
        <f>IF(F67&lt;&gt;"",VLOOKUP(D67,'БАЗА'!$A$5:$E978,5,0)-COUNTIFS($D$2:$D66,D67,$F$2:$F66,F67,$O$2:$O66,"пришел"),"")</f>
        <v/>
      </c>
      <c r="H67" s="96" t="str">
        <f t="shared" si="1"/>
        <v/>
      </c>
      <c r="I67" s="50"/>
      <c r="J67" s="50"/>
      <c r="K67" s="50"/>
      <c r="L67" s="50"/>
      <c r="M67" s="50"/>
      <c r="N67" s="50"/>
      <c r="O67" s="50"/>
    </row>
    <row r="68">
      <c r="A68" s="97"/>
      <c r="B68" s="93"/>
      <c r="C68" s="93" t="str">
        <f t="shared" si="2"/>
        <v/>
      </c>
      <c r="D68" s="50"/>
      <c r="E68" s="95" t="s">
        <v>67</v>
      </c>
      <c r="F68" s="95" t="s">
        <v>67</v>
      </c>
      <c r="G68" s="95" t="str">
        <f>IF(F68&lt;&gt;"",VLOOKUP(D68,'БАЗА'!$A$5:$E978,5,0)-COUNTIFS($D$2:$D67,D68,$F$2:$F67,F68,$O$2:$O67,"пришел"),"")</f>
        <v/>
      </c>
      <c r="H68" s="96" t="str">
        <f t="shared" si="1"/>
        <v/>
      </c>
      <c r="I68" s="50"/>
      <c r="J68" s="50"/>
      <c r="K68" s="50"/>
      <c r="L68" s="50"/>
      <c r="M68" s="50"/>
      <c r="N68" s="50"/>
      <c r="O68" s="50"/>
    </row>
    <row r="69">
      <c r="A69" s="97"/>
      <c r="B69" s="93"/>
      <c r="C69" s="93" t="str">
        <f t="shared" si="2"/>
        <v/>
      </c>
      <c r="D69" s="50"/>
      <c r="E69" s="95" t="s">
        <v>67</v>
      </c>
      <c r="F69" s="95" t="s">
        <v>67</v>
      </c>
      <c r="G69" s="95" t="str">
        <f>IF(F69&lt;&gt;"",VLOOKUP(D69,'БАЗА'!$A$5:$E978,5,0)-COUNTIFS($D$2:$D68,D69,$F$2:$F68,F69,$O$2:$O68,"пришел"),"")</f>
        <v/>
      </c>
      <c r="H69" s="96" t="str">
        <f t="shared" si="1"/>
        <v/>
      </c>
      <c r="I69" s="50"/>
      <c r="J69" s="50"/>
      <c r="K69" s="50"/>
      <c r="L69" s="50"/>
      <c r="M69" s="50"/>
      <c r="N69" s="50"/>
      <c r="O69" s="50"/>
    </row>
    <row r="70">
      <c r="A70" s="97"/>
      <c r="B70" s="93"/>
      <c r="C70" s="93" t="str">
        <f t="shared" si="2"/>
        <v/>
      </c>
      <c r="D70" s="50"/>
      <c r="E70" s="95" t="s">
        <v>67</v>
      </c>
      <c r="F70" s="95" t="s">
        <v>67</v>
      </c>
      <c r="G70" s="95" t="str">
        <f>IF(F70&lt;&gt;"",VLOOKUP(D70,'БАЗА'!$A$5:$E978,5,0)-COUNTIFS($D$2:$D69,D70,$F$2:$F69,F70,$O$2:$O69,"пришел"),"")</f>
        <v/>
      </c>
      <c r="H70" s="96" t="str">
        <f t="shared" si="1"/>
        <v/>
      </c>
      <c r="I70" s="50"/>
      <c r="J70" s="50"/>
      <c r="K70" s="50"/>
      <c r="L70" s="50"/>
      <c r="M70" s="50"/>
      <c r="N70" s="50"/>
      <c r="O70" s="50"/>
    </row>
    <row r="71">
      <c r="A71" s="97"/>
      <c r="B71" s="93"/>
      <c r="C71" s="93" t="str">
        <f t="shared" si="2"/>
        <v/>
      </c>
      <c r="D71" s="50"/>
      <c r="E71" s="95" t="s">
        <v>67</v>
      </c>
      <c r="F71" s="95" t="s">
        <v>67</v>
      </c>
      <c r="G71" s="95" t="str">
        <f>IF(F71&lt;&gt;"",VLOOKUP(D71,'БАЗА'!$A$5:$E978,5,0)-COUNTIFS($D$2:$D70,D71,$F$2:$F70,F71,$O$2:$O70,"пришел"),"")</f>
        <v/>
      </c>
      <c r="H71" s="96" t="str">
        <f t="shared" si="1"/>
        <v/>
      </c>
      <c r="I71" s="50"/>
      <c r="J71" s="50"/>
      <c r="K71" s="50"/>
      <c r="L71" s="50"/>
      <c r="M71" s="50"/>
      <c r="N71" s="50"/>
      <c r="O71" s="50"/>
    </row>
    <row r="72">
      <c r="A72" s="97"/>
      <c r="B72" s="93"/>
      <c r="C72" s="93" t="str">
        <f t="shared" si="2"/>
        <v/>
      </c>
      <c r="D72" s="50"/>
      <c r="E72" s="95" t="s">
        <v>67</v>
      </c>
      <c r="F72" s="95" t="s">
        <v>67</v>
      </c>
      <c r="G72" s="95" t="str">
        <f>IF(F72&lt;&gt;"",VLOOKUP(D72,'БАЗА'!$A$5:$E978,5,0)-COUNTIFS($D$2:$D71,D72,$F$2:$F71,F72,$O$2:$O71,"пришел"),"")</f>
        <v/>
      </c>
      <c r="H72" s="96" t="str">
        <f t="shared" si="1"/>
        <v/>
      </c>
      <c r="I72" s="50"/>
      <c r="J72" s="50"/>
      <c r="K72" s="50"/>
      <c r="L72" s="50"/>
      <c r="M72" s="50"/>
      <c r="N72" s="50"/>
      <c r="O72" s="50"/>
    </row>
    <row r="73">
      <c r="A73" s="97"/>
      <c r="B73" s="93"/>
      <c r="C73" s="93" t="str">
        <f t="shared" si="2"/>
        <v/>
      </c>
      <c r="D73" s="50"/>
      <c r="E73" s="95" t="s">
        <v>67</v>
      </c>
      <c r="F73" s="95" t="s">
        <v>67</v>
      </c>
      <c r="G73" s="95" t="str">
        <f>IF(F73&lt;&gt;"",VLOOKUP(D73,'БАЗА'!$A$5:$E978,5,0)-COUNTIFS($D$2:$D72,D73,$F$2:$F72,F73,$O$2:$O72,"пришел"),"")</f>
        <v/>
      </c>
      <c r="H73" s="96" t="str">
        <f t="shared" si="1"/>
        <v/>
      </c>
      <c r="I73" s="50"/>
      <c r="J73" s="50"/>
      <c r="K73" s="50"/>
      <c r="L73" s="50"/>
      <c r="M73" s="50"/>
      <c r="N73" s="50"/>
      <c r="O73" s="50"/>
    </row>
    <row r="74">
      <c r="A74" s="97"/>
      <c r="B74" s="93"/>
      <c r="C74" s="93" t="str">
        <f t="shared" si="2"/>
        <v/>
      </c>
      <c r="D74" s="50"/>
      <c r="E74" s="95" t="s">
        <v>67</v>
      </c>
      <c r="F74" s="95" t="s">
        <v>67</v>
      </c>
      <c r="G74" s="95" t="str">
        <f>IF(F74&lt;&gt;"",VLOOKUP(D74,'БАЗА'!$A$5:$E978,5,0)-COUNTIFS($D$2:$D73,D74,$F$2:$F73,F74,$O$2:$O73,"пришел"),"")</f>
        <v/>
      </c>
      <c r="H74" s="96" t="str">
        <f t="shared" si="1"/>
        <v/>
      </c>
      <c r="I74" s="50"/>
      <c r="J74" s="50"/>
      <c r="K74" s="50"/>
      <c r="L74" s="50"/>
      <c r="M74" s="50"/>
      <c r="N74" s="50"/>
      <c r="O74" s="50"/>
    </row>
    <row r="75">
      <c r="A75" s="97"/>
      <c r="B75" s="93"/>
      <c r="C75" s="93" t="str">
        <f t="shared" si="2"/>
        <v/>
      </c>
      <c r="D75" s="50"/>
      <c r="E75" s="95" t="s">
        <v>67</v>
      </c>
      <c r="F75" s="95" t="s">
        <v>67</v>
      </c>
      <c r="G75" s="95" t="str">
        <f>IF(F75&lt;&gt;"",VLOOKUP(D75,'БАЗА'!$A$5:$E978,5,0)-COUNTIFS($D$2:$D74,D75,$F$2:$F74,F75,$O$2:$O74,"пришел"),"")</f>
        <v/>
      </c>
      <c r="H75" s="96" t="str">
        <f t="shared" si="1"/>
        <v/>
      </c>
      <c r="I75" s="50"/>
      <c r="J75" s="50"/>
      <c r="K75" s="50"/>
      <c r="L75" s="50"/>
      <c r="M75" s="50"/>
      <c r="N75" s="50"/>
      <c r="O75" s="50"/>
    </row>
    <row r="76">
      <c r="A76" s="97"/>
      <c r="B76" s="93"/>
      <c r="C76" s="93" t="str">
        <f t="shared" si="2"/>
        <v/>
      </c>
      <c r="D76" s="50"/>
      <c r="E76" s="95" t="s">
        <v>67</v>
      </c>
      <c r="F76" s="95" t="s">
        <v>67</v>
      </c>
      <c r="G76" s="95" t="str">
        <f>IF(F76&lt;&gt;"",VLOOKUP(D76,'БАЗА'!$A$5:$E978,5,0)-COUNTIFS($D$2:$D75,D76,$F$2:$F75,F76,$O$2:$O75,"пришел"),"")</f>
        <v/>
      </c>
      <c r="H76" s="96" t="str">
        <f t="shared" si="1"/>
        <v/>
      </c>
      <c r="I76" s="50"/>
      <c r="J76" s="50"/>
      <c r="K76" s="50"/>
      <c r="L76" s="50"/>
      <c r="M76" s="50"/>
      <c r="N76" s="50"/>
      <c r="O76" s="50"/>
    </row>
    <row r="77">
      <c r="A77" s="97"/>
      <c r="B77" s="93"/>
      <c r="C77" s="93" t="str">
        <f t="shared" si="2"/>
        <v/>
      </c>
      <c r="D77" s="50"/>
      <c r="E77" s="95" t="s">
        <v>67</v>
      </c>
      <c r="F77" s="95" t="s">
        <v>67</v>
      </c>
      <c r="G77" s="95" t="str">
        <f>IF(F77&lt;&gt;"",VLOOKUP(D77,'БАЗА'!$A$5:$E978,5,0)-COUNTIFS($D$2:$D76,D77,$F$2:$F76,F77,$O$2:$O76,"пришел"),"")</f>
        <v/>
      </c>
      <c r="H77" s="96" t="str">
        <f t="shared" si="1"/>
        <v/>
      </c>
      <c r="I77" s="50"/>
      <c r="J77" s="50"/>
      <c r="K77" s="50"/>
      <c r="L77" s="50"/>
      <c r="M77" s="50"/>
      <c r="N77" s="50"/>
      <c r="O77" s="50"/>
    </row>
    <row r="78">
      <c r="A78" s="97"/>
      <c r="B78" s="93"/>
      <c r="C78" s="93" t="str">
        <f t="shared" si="2"/>
        <v/>
      </c>
      <c r="D78" s="50"/>
      <c r="E78" s="95" t="s">
        <v>67</v>
      </c>
      <c r="F78" s="95" t="s">
        <v>67</v>
      </c>
      <c r="G78" s="95" t="str">
        <f>IF(F78&lt;&gt;"",VLOOKUP(D78,'БАЗА'!$A$5:$E978,5,0)-COUNTIFS($D$2:$D77,D78,$F$2:$F77,F78,$O$2:$O77,"пришел"),"")</f>
        <v/>
      </c>
      <c r="H78" s="96" t="str">
        <f t="shared" si="1"/>
        <v/>
      </c>
      <c r="I78" s="50"/>
      <c r="J78" s="50"/>
      <c r="K78" s="50"/>
      <c r="L78" s="50"/>
      <c r="M78" s="50"/>
      <c r="N78" s="50"/>
      <c r="O78" s="50"/>
    </row>
    <row r="79">
      <c r="A79" s="97"/>
      <c r="B79" s="93"/>
      <c r="C79" s="93" t="str">
        <f t="shared" si="2"/>
        <v/>
      </c>
      <c r="D79" s="50"/>
      <c r="E79" s="95" t="s">
        <v>67</v>
      </c>
      <c r="F79" s="95" t="s">
        <v>67</v>
      </c>
      <c r="G79" s="95" t="str">
        <f>IF(F79&lt;&gt;"",VLOOKUP(D79,'БАЗА'!$A$5:$E978,5,0)-COUNTIFS($D$2:$D78,D79,$F$2:$F78,F79,$O$2:$O78,"пришел"),"")</f>
        <v/>
      </c>
      <c r="H79" s="96" t="str">
        <f t="shared" si="1"/>
        <v/>
      </c>
      <c r="I79" s="50"/>
      <c r="J79" s="50"/>
      <c r="K79" s="50"/>
      <c r="L79" s="50"/>
      <c r="M79" s="50"/>
      <c r="N79" s="50"/>
      <c r="O79" s="50"/>
    </row>
    <row r="80">
      <c r="A80" s="97"/>
      <c r="B80" s="93"/>
      <c r="C80" s="93" t="str">
        <f t="shared" si="2"/>
        <v/>
      </c>
      <c r="D80" s="50"/>
      <c r="E80" s="95" t="s">
        <v>67</v>
      </c>
      <c r="F80" s="95" t="s">
        <v>67</v>
      </c>
      <c r="G80" s="95" t="str">
        <f>IF(F80&lt;&gt;"",VLOOKUP(D80,'БАЗА'!$A$5:$E978,5,0)-COUNTIFS($D$2:$D79,D80,$F$2:$F79,F80,$O$2:$O79,"пришел"),"")</f>
        <v/>
      </c>
      <c r="H80" s="96" t="str">
        <f t="shared" si="1"/>
        <v/>
      </c>
      <c r="I80" s="50"/>
      <c r="J80" s="50"/>
      <c r="K80" s="50"/>
      <c r="L80" s="50"/>
      <c r="M80" s="50"/>
      <c r="N80" s="50"/>
      <c r="O80" s="50"/>
    </row>
    <row r="81">
      <c r="A81" s="97"/>
      <c r="B81" s="93"/>
      <c r="C81" s="93" t="str">
        <f t="shared" si="2"/>
        <v/>
      </c>
      <c r="D81" s="50"/>
      <c r="E81" s="95" t="s">
        <v>67</v>
      </c>
      <c r="F81" s="95" t="s">
        <v>67</v>
      </c>
      <c r="G81" s="95" t="str">
        <f>IF(F81&lt;&gt;"",VLOOKUP(D81,'БАЗА'!$A$5:$E978,5,0)-COUNTIFS($D$2:$D80,D81,$F$2:$F80,F81,$O$2:$O80,"пришел"),"")</f>
        <v/>
      </c>
      <c r="H81" s="96" t="str">
        <f t="shared" si="1"/>
        <v/>
      </c>
      <c r="I81" s="50"/>
      <c r="J81" s="50"/>
      <c r="K81" s="50"/>
      <c r="L81" s="50"/>
      <c r="M81" s="50"/>
      <c r="N81" s="50"/>
      <c r="O81" s="50"/>
    </row>
    <row r="82">
      <c r="A82" s="97"/>
      <c r="B82" s="93"/>
      <c r="C82" s="93" t="str">
        <f t="shared" si="2"/>
        <v/>
      </c>
      <c r="D82" s="50"/>
      <c r="E82" s="95" t="s">
        <v>67</v>
      </c>
      <c r="F82" s="95" t="s">
        <v>67</v>
      </c>
      <c r="G82" s="95" t="str">
        <f>IF(F82&lt;&gt;"",VLOOKUP(D82,'БАЗА'!$A$5:$E978,5,0)-COUNTIFS($D$2:$D81,D82,$F$2:$F81,F82,$O$2:$O81,"пришел"),"")</f>
        <v/>
      </c>
      <c r="H82" s="96" t="str">
        <f t="shared" si="1"/>
        <v/>
      </c>
      <c r="I82" s="50"/>
      <c r="J82" s="50"/>
      <c r="K82" s="50"/>
      <c r="L82" s="50"/>
      <c r="M82" s="50"/>
      <c r="N82" s="50"/>
      <c r="O82" s="50"/>
    </row>
    <row r="83">
      <c r="A83" s="97"/>
      <c r="B83" s="93"/>
      <c r="C83" s="93" t="str">
        <f t="shared" si="2"/>
        <v/>
      </c>
      <c r="D83" s="50"/>
      <c r="E83" s="95" t="s">
        <v>67</v>
      </c>
      <c r="F83" s="95" t="s">
        <v>67</v>
      </c>
      <c r="G83" s="95" t="str">
        <f>IF(F83&lt;&gt;"",VLOOKUP(D83,'БАЗА'!$A$5:$E978,5,0)-COUNTIFS($D$2:$D82,D83,$F$2:$F82,F83,$O$2:$O82,"пришел"),"")</f>
        <v/>
      </c>
      <c r="H83" s="96" t="str">
        <f t="shared" si="1"/>
        <v/>
      </c>
      <c r="I83" s="50"/>
      <c r="J83" s="50"/>
      <c r="K83" s="50"/>
      <c r="L83" s="50"/>
      <c r="M83" s="50"/>
      <c r="N83" s="50"/>
      <c r="O83" s="50"/>
    </row>
    <row r="84">
      <c r="A84" s="97"/>
      <c r="B84" s="93"/>
      <c r="C84" s="93" t="str">
        <f t="shared" si="2"/>
        <v/>
      </c>
      <c r="D84" s="50"/>
      <c r="E84" s="95" t="s">
        <v>67</v>
      </c>
      <c r="F84" s="95" t="s">
        <v>67</v>
      </c>
      <c r="G84" s="95" t="str">
        <f>IF(F84&lt;&gt;"",VLOOKUP(D84,'БАЗА'!$A$5:$E978,5,0)-COUNTIFS($D$2:$D83,D84,$F$2:$F83,F84,$O$2:$O83,"пришел"),"")</f>
        <v/>
      </c>
      <c r="H84" s="96" t="str">
        <f t="shared" si="1"/>
        <v/>
      </c>
      <c r="I84" s="50"/>
      <c r="J84" s="50"/>
      <c r="K84" s="50"/>
      <c r="L84" s="50"/>
      <c r="M84" s="50"/>
      <c r="N84" s="50"/>
      <c r="O84" s="50"/>
    </row>
    <row r="85">
      <c r="A85" s="97"/>
      <c r="B85" s="93"/>
      <c r="C85" s="93" t="str">
        <f t="shared" si="2"/>
        <v/>
      </c>
      <c r="D85" s="50"/>
      <c r="E85" s="95" t="s">
        <v>67</v>
      </c>
      <c r="F85" s="95" t="s">
        <v>67</v>
      </c>
      <c r="G85" s="95" t="str">
        <f>IF(F85&lt;&gt;"",VLOOKUP(D85,'БАЗА'!$A$5:$E978,5,0)-COUNTIFS($D$2:$D84,D85,$F$2:$F84,F85,$O$2:$O84,"пришел"),"")</f>
        <v/>
      </c>
      <c r="H85" s="96" t="str">
        <f t="shared" si="1"/>
        <v/>
      </c>
      <c r="I85" s="50"/>
      <c r="J85" s="50"/>
      <c r="K85" s="50"/>
      <c r="L85" s="50"/>
      <c r="M85" s="50"/>
      <c r="N85" s="50"/>
      <c r="O85" s="50"/>
    </row>
    <row r="86">
      <c r="A86" s="97"/>
      <c r="B86" s="93"/>
      <c r="C86" s="93" t="str">
        <f t="shared" si="2"/>
        <v/>
      </c>
      <c r="D86" s="50"/>
      <c r="E86" s="95" t="s">
        <v>67</v>
      </c>
      <c r="F86" s="95" t="s">
        <v>67</v>
      </c>
      <c r="G86" s="95" t="str">
        <f>IF(F86&lt;&gt;"",VLOOKUP(D86,'БАЗА'!$A$5:$E978,5,0)-COUNTIFS($D$2:$D85,D86,$F$2:$F85,F86,$O$2:$O85,"пришел"),"")</f>
        <v/>
      </c>
      <c r="H86" s="96" t="str">
        <f t="shared" si="1"/>
        <v/>
      </c>
      <c r="I86" s="50"/>
      <c r="J86" s="50"/>
      <c r="K86" s="50"/>
      <c r="L86" s="50"/>
      <c r="M86" s="50"/>
      <c r="N86" s="50"/>
      <c r="O86" s="50"/>
    </row>
    <row r="87">
      <c r="A87" s="97"/>
      <c r="B87" s="93"/>
      <c r="C87" s="93" t="str">
        <f t="shared" si="2"/>
        <v/>
      </c>
      <c r="D87" s="50"/>
      <c r="E87" s="95" t="s">
        <v>67</v>
      </c>
      <c r="F87" s="95" t="s">
        <v>67</v>
      </c>
      <c r="G87" s="95" t="str">
        <f>IF(F87&lt;&gt;"",VLOOKUP(D87,'БАЗА'!$A$5:$E978,5,0)-COUNTIFS($D$2:$D86,D87,$F$2:$F86,F87,$O$2:$O86,"пришел"),"")</f>
        <v/>
      </c>
      <c r="H87" s="96" t="str">
        <f t="shared" si="1"/>
        <v/>
      </c>
      <c r="I87" s="50"/>
      <c r="J87" s="50"/>
      <c r="K87" s="50"/>
      <c r="L87" s="50"/>
      <c r="M87" s="50"/>
      <c r="N87" s="50"/>
      <c r="O87" s="50"/>
    </row>
    <row r="88">
      <c r="A88" s="97"/>
      <c r="B88" s="93"/>
      <c r="C88" s="93" t="str">
        <f t="shared" si="2"/>
        <v/>
      </c>
      <c r="D88" s="50"/>
      <c r="E88" s="95" t="s">
        <v>67</v>
      </c>
      <c r="F88" s="95" t="s">
        <v>67</v>
      </c>
      <c r="G88" s="95" t="str">
        <f>IF(F88&lt;&gt;"",VLOOKUP(D88,'БАЗА'!$A$5:$E978,5,0)-COUNTIFS($D$2:$D87,D88,$F$2:$F87,F88,$O$2:$O87,"пришел"),"")</f>
        <v/>
      </c>
      <c r="H88" s="96" t="str">
        <f t="shared" si="1"/>
        <v/>
      </c>
      <c r="I88" s="50"/>
      <c r="J88" s="50"/>
      <c r="K88" s="50"/>
      <c r="L88" s="50"/>
      <c r="M88" s="50"/>
      <c r="N88" s="50"/>
      <c r="O88" s="50"/>
    </row>
    <row r="89">
      <c r="A89" s="97"/>
      <c r="B89" s="93"/>
      <c r="C89" s="93" t="str">
        <f t="shared" si="2"/>
        <v/>
      </c>
      <c r="D89" s="50"/>
      <c r="E89" s="95" t="s">
        <v>67</v>
      </c>
      <c r="F89" s="95" t="s">
        <v>67</v>
      </c>
      <c r="G89" s="95" t="str">
        <f>IF(F89&lt;&gt;"",VLOOKUP(D89,'БАЗА'!$A$5:$E978,5,0)-COUNTIFS($D$2:$D88,D89,$F$2:$F88,F89,$O$2:$O88,"пришел"),"")</f>
        <v/>
      </c>
      <c r="H89" s="96" t="str">
        <f t="shared" si="1"/>
        <v/>
      </c>
      <c r="I89" s="50"/>
      <c r="J89" s="50"/>
      <c r="K89" s="50"/>
      <c r="L89" s="50"/>
      <c r="M89" s="50"/>
      <c r="N89" s="50"/>
      <c r="O89" s="50"/>
    </row>
    <row r="90">
      <c r="A90" s="97"/>
      <c r="B90" s="93"/>
      <c r="C90" s="93" t="str">
        <f t="shared" si="2"/>
        <v/>
      </c>
      <c r="D90" s="50"/>
      <c r="E90" s="95" t="s">
        <v>67</v>
      </c>
      <c r="F90" s="95" t="s">
        <v>67</v>
      </c>
      <c r="G90" s="95" t="str">
        <f>IF(F90&lt;&gt;"",VLOOKUP(D90,'БАЗА'!$A$5:$E978,5,0)-COUNTIFS($D$2:$D89,D90,$F$2:$F89,F90,$O$2:$O89,"пришел"),"")</f>
        <v/>
      </c>
      <c r="H90" s="96" t="str">
        <f t="shared" si="1"/>
        <v/>
      </c>
      <c r="I90" s="50"/>
      <c r="J90" s="50"/>
      <c r="K90" s="50"/>
      <c r="L90" s="50"/>
      <c r="M90" s="50"/>
      <c r="N90" s="50"/>
      <c r="O90" s="50"/>
    </row>
    <row r="91">
      <c r="A91" s="97"/>
      <c r="B91" s="93"/>
      <c r="C91" s="93" t="str">
        <f t="shared" si="2"/>
        <v/>
      </c>
      <c r="D91" s="50"/>
      <c r="E91" s="95" t="s">
        <v>67</v>
      </c>
      <c r="F91" s="95" t="s">
        <v>67</v>
      </c>
      <c r="G91" s="95" t="str">
        <f>IF(F91&lt;&gt;"",VLOOKUP(D91,'БАЗА'!$A$5:$E978,5,0)-COUNTIFS($D$2:$D90,D91,$F$2:$F90,F91,$O$2:$O90,"пришел"),"")</f>
        <v/>
      </c>
      <c r="H91" s="96" t="str">
        <f t="shared" si="1"/>
        <v/>
      </c>
      <c r="I91" s="50"/>
      <c r="J91" s="50"/>
      <c r="K91" s="50"/>
      <c r="L91" s="50"/>
      <c r="M91" s="50"/>
      <c r="N91" s="50"/>
      <c r="O91" s="50"/>
    </row>
    <row r="92">
      <c r="A92" s="97"/>
      <c r="B92" s="93"/>
      <c r="C92" s="93" t="str">
        <f t="shared" si="2"/>
        <v/>
      </c>
      <c r="D92" s="50"/>
      <c r="E92" s="95" t="s">
        <v>67</v>
      </c>
      <c r="F92" s="95" t="s">
        <v>67</v>
      </c>
      <c r="G92" s="95" t="str">
        <f>IF(F92&lt;&gt;"",VLOOKUP(D92,'БАЗА'!$A$5:$E978,5,0)-COUNTIFS($D$2:$D91,D92,$F$2:$F91,F92,$O$2:$O91,"пришел"),"")</f>
        <v/>
      </c>
      <c r="H92" s="96" t="str">
        <f t="shared" si="1"/>
        <v/>
      </c>
      <c r="I92" s="50"/>
      <c r="J92" s="50"/>
      <c r="K92" s="50"/>
      <c r="L92" s="50"/>
      <c r="M92" s="50"/>
      <c r="N92" s="50"/>
      <c r="O92" s="50"/>
    </row>
    <row r="93">
      <c r="A93" s="97"/>
      <c r="B93" s="93"/>
      <c r="C93" s="93" t="str">
        <f t="shared" si="2"/>
        <v/>
      </c>
      <c r="D93" s="50"/>
      <c r="E93" s="95" t="s">
        <v>67</v>
      </c>
      <c r="F93" s="95" t="s">
        <v>67</v>
      </c>
      <c r="G93" s="95" t="str">
        <f>IF(F93&lt;&gt;"",VLOOKUP(D93,'БАЗА'!$A$5:$E978,5,0)-COUNTIFS($D$2:$D92,D93,$F$2:$F92,F93,$O$2:$O92,"пришел"),"")</f>
        <v/>
      </c>
      <c r="H93" s="96" t="str">
        <f t="shared" si="1"/>
        <v/>
      </c>
      <c r="I93" s="50"/>
      <c r="J93" s="50"/>
      <c r="K93" s="50"/>
      <c r="L93" s="50"/>
      <c r="M93" s="50"/>
      <c r="N93" s="50"/>
      <c r="O93" s="50"/>
    </row>
    <row r="94">
      <c r="A94" s="97"/>
      <c r="B94" s="93"/>
      <c r="C94" s="93" t="str">
        <f t="shared" si="2"/>
        <v/>
      </c>
      <c r="D94" s="50"/>
      <c r="E94" s="95" t="s">
        <v>67</v>
      </c>
      <c r="F94" s="95" t="s">
        <v>67</v>
      </c>
      <c r="G94" s="95" t="str">
        <f>IF(F94&lt;&gt;"",VLOOKUP(D94,'БАЗА'!$A$5:$E978,5,0)-COUNTIFS($D$2:$D93,D94,$F$2:$F93,F94,$O$2:$O93,"пришел"),"")</f>
        <v/>
      </c>
      <c r="H94" s="96" t="str">
        <f t="shared" si="1"/>
        <v/>
      </c>
      <c r="I94" s="50"/>
      <c r="J94" s="50"/>
      <c r="K94" s="50"/>
      <c r="L94" s="50"/>
      <c r="M94" s="50"/>
      <c r="N94" s="50"/>
      <c r="O94" s="50"/>
    </row>
    <row r="95">
      <c r="A95" s="97"/>
      <c r="B95" s="93"/>
      <c r="C95" s="93" t="str">
        <f t="shared" si="2"/>
        <v/>
      </c>
      <c r="D95" s="50"/>
      <c r="E95" s="95" t="s">
        <v>67</v>
      </c>
      <c r="F95" s="95" t="s">
        <v>67</v>
      </c>
      <c r="G95" s="95" t="str">
        <f>IF(F95&lt;&gt;"",VLOOKUP(D95,'БАЗА'!$A$5:$E978,5,0)-COUNTIFS($D$2:$D94,D95,$F$2:$F94,F95,$O$2:$O94,"пришел"),"")</f>
        <v/>
      </c>
      <c r="H95" s="96" t="str">
        <f t="shared" si="1"/>
        <v/>
      </c>
      <c r="I95" s="50"/>
      <c r="J95" s="50"/>
      <c r="K95" s="50"/>
      <c r="L95" s="50"/>
      <c r="M95" s="50"/>
      <c r="N95" s="50"/>
      <c r="O95" s="50"/>
    </row>
    <row r="96">
      <c r="A96" s="97"/>
      <c r="B96" s="93"/>
      <c r="C96" s="93" t="str">
        <f t="shared" si="2"/>
        <v/>
      </c>
      <c r="D96" s="50"/>
      <c r="E96" s="95" t="s">
        <v>67</v>
      </c>
      <c r="F96" s="95" t="s">
        <v>67</v>
      </c>
      <c r="G96" s="95" t="str">
        <f>IF(F96&lt;&gt;"",VLOOKUP(D96,'БАЗА'!$A$5:$E978,5,0)-COUNTIFS($D$2:$D95,D96,$F$2:$F95,F96,$O$2:$O95,"пришел"),"")</f>
        <v/>
      </c>
      <c r="H96" s="96" t="str">
        <f t="shared" si="1"/>
        <v/>
      </c>
      <c r="I96" s="50"/>
      <c r="J96" s="50"/>
      <c r="K96" s="50"/>
      <c r="L96" s="50"/>
      <c r="M96" s="50"/>
      <c r="N96" s="50"/>
      <c r="O96" s="50"/>
    </row>
    <row r="97">
      <c r="A97" s="97"/>
      <c r="B97" s="93"/>
      <c r="C97" s="93" t="str">
        <f t="shared" si="2"/>
        <v/>
      </c>
      <c r="D97" s="50"/>
      <c r="E97" s="95" t="s">
        <v>67</v>
      </c>
      <c r="F97" s="95" t="s">
        <v>67</v>
      </c>
      <c r="G97" s="95" t="str">
        <f>IF(F97&lt;&gt;"",VLOOKUP(D97,'БАЗА'!$A$5:$E978,5,0)-COUNTIFS($D$2:$D96,D97,$F$2:$F96,F97,$O$2:$O96,"пришел"),"")</f>
        <v/>
      </c>
      <c r="H97" s="96" t="str">
        <f t="shared" si="1"/>
        <v/>
      </c>
      <c r="I97" s="50"/>
      <c r="J97" s="50"/>
      <c r="K97" s="50"/>
      <c r="L97" s="50"/>
      <c r="M97" s="50"/>
      <c r="N97" s="50"/>
      <c r="O97" s="50"/>
    </row>
    <row r="98">
      <c r="A98" s="97"/>
      <c r="B98" s="93"/>
      <c r="C98" s="93" t="str">
        <f t="shared" si="2"/>
        <v/>
      </c>
      <c r="D98" s="50"/>
      <c r="E98" s="95" t="s">
        <v>67</v>
      </c>
      <c r="F98" s="95" t="s">
        <v>67</v>
      </c>
      <c r="G98" s="95" t="str">
        <f>IF(F98&lt;&gt;"",VLOOKUP(D98,'БАЗА'!$A$5:$E978,5,0)-COUNTIFS($D$2:$D97,D98,$F$2:$F97,F98,$O$2:$O97,"пришел"),"")</f>
        <v/>
      </c>
      <c r="H98" s="96" t="str">
        <f t="shared" si="1"/>
        <v/>
      </c>
      <c r="I98" s="50"/>
      <c r="J98" s="50"/>
      <c r="K98" s="50"/>
      <c r="L98" s="50"/>
      <c r="M98" s="50"/>
      <c r="N98" s="50"/>
      <c r="O98" s="50"/>
    </row>
    <row r="99">
      <c r="A99" s="97"/>
      <c r="B99" s="93"/>
      <c r="C99" s="93" t="str">
        <f t="shared" si="2"/>
        <v/>
      </c>
      <c r="D99" s="50"/>
      <c r="E99" s="95" t="s">
        <v>67</v>
      </c>
      <c r="F99" s="95" t="s">
        <v>67</v>
      </c>
      <c r="G99" s="95" t="str">
        <f>IF(F99&lt;&gt;"",VLOOKUP(D99,'БАЗА'!$A$5:$E978,5,0)-COUNTIFS($D$2:$D98,D99,$F$2:$F98,F99,$O$2:$O98,"пришел"),"")</f>
        <v/>
      </c>
      <c r="H99" s="96" t="str">
        <f t="shared" si="1"/>
        <v/>
      </c>
      <c r="I99" s="50"/>
      <c r="J99" s="50"/>
      <c r="K99" s="50"/>
      <c r="L99" s="50"/>
      <c r="M99" s="50"/>
      <c r="N99" s="50"/>
      <c r="O99" s="50"/>
    </row>
    <row r="100">
      <c r="A100" s="97"/>
      <c r="B100" s="93"/>
      <c r="C100" s="93" t="str">
        <f t="shared" si="2"/>
        <v/>
      </c>
      <c r="D100" s="50"/>
      <c r="E100" s="95" t="s">
        <v>67</v>
      </c>
      <c r="F100" s="95" t="s">
        <v>67</v>
      </c>
      <c r="G100" s="95" t="str">
        <f>IF(F100&lt;&gt;"",VLOOKUP(D100,'БАЗА'!$A$5:$E978,5,0)-COUNTIFS($D$2:$D99,D100,$F$2:$F99,F100,$O$2:$O99,"пришел"),"")</f>
        <v/>
      </c>
      <c r="H100" s="96" t="str">
        <f t="shared" si="1"/>
        <v/>
      </c>
      <c r="I100" s="50"/>
      <c r="J100" s="50"/>
      <c r="K100" s="50"/>
      <c r="L100" s="50"/>
      <c r="M100" s="50"/>
      <c r="N100" s="50"/>
      <c r="O100" s="50"/>
    </row>
    <row r="101">
      <c r="A101" s="97"/>
      <c r="B101" s="93"/>
      <c r="C101" s="93" t="str">
        <f t="shared" si="2"/>
        <v/>
      </c>
      <c r="D101" s="50"/>
      <c r="E101" s="95" t="s">
        <v>67</v>
      </c>
      <c r="F101" s="95" t="s">
        <v>67</v>
      </c>
      <c r="G101" s="95" t="str">
        <f>IF(F101&lt;&gt;"",VLOOKUP(D101,'БАЗА'!$A$5:$E978,5,0)-COUNTIFS($D$2:$D100,D101,$F$2:$F100,F101,$O$2:$O100,"пришел"),"")</f>
        <v/>
      </c>
      <c r="H101" s="96" t="str">
        <f t="shared" si="1"/>
        <v/>
      </c>
      <c r="I101" s="50"/>
      <c r="J101" s="50"/>
      <c r="K101" s="50"/>
      <c r="L101" s="50"/>
      <c r="M101" s="50"/>
      <c r="N101" s="50"/>
      <c r="O101" s="50"/>
    </row>
    <row r="102">
      <c r="A102" s="97"/>
      <c r="B102" s="93"/>
      <c r="C102" s="93" t="str">
        <f t="shared" si="2"/>
        <v/>
      </c>
      <c r="D102" s="50"/>
      <c r="E102" s="95" t="s">
        <v>67</v>
      </c>
      <c r="F102" s="95" t="s">
        <v>67</v>
      </c>
      <c r="G102" s="95" t="str">
        <f>IF(F102&lt;&gt;"",VLOOKUP(D102,'БАЗА'!$A$5:$E978,5,0)-COUNTIFS($D$2:$D101,D102,$F$2:$F101,F102,$O$2:$O101,"пришел"),"")</f>
        <v/>
      </c>
      <c r="H102" s="96" t="str">
        <f t="shared" si="1"/>
        <v/>
      </c>
      <c r="I102" s="50"/>
      <c r="J102" s="50"/>
      <c r="K102" s="50"/>
      <c r="L102" s="50"/>
      <c r="M102" s="50"/>
      <c r="N102" s="50"/>
      <c r="O102" s="50"/>
    </row>
    <row r="103">
      <c r="A103" s="97"/>
      <c r="B103" s="93"/>
      <c r="C103" s="93" t="str">
        <f t="shared" si="2"/>
        <v/>
      </c>
      <c r="D103" s="50"/>
      <c r="E103" s="95" t="s">
        <v>67</v>
      </c>
      <c r="F103" s="95" t="s">
        <v>67</v>
      </c>
      <c r="G103" s="95" t="str">
        <f>IF(F103&lt;&gt;"",VLOOKUP(D103,'БАЗА'!$A$5:$E978,5,0)-COUNTIFS($D$2:$D102,D103,$F$2:$F102,F103,$O$2:$O102,"пришел"),"")</f>
        <v/>
      </c>
      <c r="H103" s="96" t="str">
        <f t="shared" si="1"/>
        <v/>
      </c>
      <c r="I103" s="50"/>
      <c r="J103" s="50"/>
      <c r="K103" s="50"/>
      <c r="L103" s="50"/>
      <c r="M103" s="50"/>
      <c r="N103" s="50"/>
      <c r="O103" s="50"/>
    </row>
    <row r="104">
      <c r="A104" s="97"/>
      <c r="B104" s="93"/>
      <c r="C104" s="93" t="str">
        <f t="shared" si="2"/>
        <v/>
      </c>
      <c r="D104" s="50"/>
      <c r="E104" s="95" t="s">
        <v>67</v>
      </c>
      <c r="F104" s="95" t="s">
        <v>67</v>
      </c>
      <c r="G104" s="95" t="str">
        <f>IF(F104&lt;&gt;"",VLOOKUP(D104,'БАЗА'!$A$5:$E978,5,0)-COUNTIFS($D$2:$D103,D104,$F$2:$F103,F104,$O$2:$O103,"пришел"),"")</f>
        <v/>
      </c>
      <c r="H104" s="96" t="str">
        <f t="shared" si="1"/>
        <v/>
      </c>
      <c r="I104" s="50"/>
      <c r="J104" s="50"/>
      <c r="K104" s="50"/>
      <c r="L104" s="50"/>
      <c r="M104" s="50"/>
      <c r="N104" s="50"/>
      <c r="O104" s="50"/>
    </row>
    <row r="105">
      <c r="A105" s="97"/>
      <c r="B105" s="93"/>
      <c r="C105" s="93" t="str">
        <f t="shared" si="2"/>
        <v/>
      </c>
      <c r="D105" s="50"/>
      <c r="E105" s="95" t="s">
        <v>67</v>
      </c>
      <c r="F105" s="95" t="s">
        <v>67</v>
      </c>
      <c r="G105" s="95" t="str">
        <f>IF(F105&lt;&gt;"",VLOOKUP(D105,'БАЗА'!$A$5:$E978,5,0)-COUNTIFS($D$2:$D104,D105,$F$2:$F104,F105,$O$2:$O104,"пришел"),"")</f>
        <v/>
      </c>
      <c r="H105" s="96" t="str">
        <f t="shared" si="1"/>
        <v/>
      </c>
      <c r="I105" s="50"/>
      <c r="J105" s="50"/>
      <c r="K105" s="50"/>
      <c r="L105" s="50"/>
      <c r="M105" s="50"/>
      <c r="N105" s="50"/>
      <c r="O105" s="50"/>
    </row>
    <row r="106">
      <c r="A106" s="97"/>
      <c r="B106" s="93"/>
      <c r="C106" s="93" t="str">
        <f t="shared" si="2"/>
        <v/>
      </c>
      <c r="D106" s="50"/>
      <c r="E106" s="95" t="s">
        <v>67</v>
      </c>
      <c r="F106" s="95" t="s">
        <v>67</v>
      </c>
      <c r="G106" s="95" t="str">
        <f>IF(F106&lt;&gt;"",VLOOKUP(D106,'БАЗА'!$A$5:$E978,5,0)-COUNTIFS($D$2:$D105,D106,$F$2:$F105,F106,$O$2:$O105,"пришел"),"")</f>
        <v/>
      </c>
      <c r="H106" s="96" t="str">
        <f t="shared" si="1"/>
        <v/>
      </c>
      <c r="I106" s="50"/>
      <c r="J106" s="50"/>
      <c r="K106" s="50"/>
      <c r="L106" s="50"/>
      <c r="M106" s="50"/>
      <c r="N106" s="50"/>
      <c r="O106" s="50"/>
    </row>
    <row r="107">
      <c r="A107" s="97"/>
      <c r="B107" s="93"/>
      <c r="C107" s="93" t="str">
        <f t="shared" si="2"/>
        <v/>
      </c>
      <c r="D107" s="50"/>
      <c r="E107" s="95" t="s">
        <v>67</v>
      </c>
      <c r="F107" s="95" t="s">
        <v>67</v>
      </c>
      <c r="G107" s="95" t="str">
        <f>IF(F107&lt;&gt;"",VLOOKUP(D107,'БАЗА'!$A$5:$E978,5,0)-COUNTIFS($D$2:$D106,D107,$F$2:$F106,F107,$O$2:$O106,"пришел"),"")</f>
        <v/>
      </c>
      <c r="H107" s="96" t="str">
        <f t="shared" si="1"/>
        <v/>
      </c>
      <c r="I107" s="50"/>
      <c r="J107" s="50"/>
      <c r="K107" s="50"/>
      <c r="L107" s="50"/>
      <c r="M107" s="50"/>
      <c r="N107" s="50"/>
      <c r="O107" s="50"/>
    </row>
    <row r="108">
      <c r="A108" s="97"/>
      <c r="B108" s="93"/>
      <c r="C108" s="93" t="str">
        <f t="shared" si="2"/>
        <v/>
      </c>
      <c r="D108" s="50"/>
      <c r="E108" s="95" t="s">
        <v>67</v>
      </c>
      <c r="F108" s="95" t="s">
        <v>67</v>
      </c>
      <c r="G108" s="95" t="str">
        <f>IF(F108&lt;&gt;"",VLOOKUP(D108,'БАЗА'!$A$5:$E978,5,0)-COUNTIFS($D$2:$D107,D108,$F$2:$F107,F108,$O$2:$O107,"пришел"),"")</f>
        <v/>
      </c>
      <c r="H108" s="96" t="str">
        <f t="shared" si="1"/>
        <v/>
      </c>
      <c r="I108" s="50"/>
      <c r="J108" s="50"/>
      <c r="K108" s="50"/>
      <c r="L108" s="50"/>
      <c r="M108" s="50"/>
      <c r="N108" s="50"/>
      <c r="O108" s="50"/>
    </row>
    <row r="109">
      <c r="A109" s="97"/>
      <c r="B109" s="93"/>
      <c r="C109" s="93" t="str">
        <f t="shared" si="2"/>
        <v/>
      </c>
      <c r="D109" s="50"/>
      <c r="E109" s="95" t="s">
        <v>67</v>
      </c>
      <c r="F109" s="95" t="s">
        <v>67</v>
      </c>
      <c r="G109" s="95" t="str">
        <f>IF(F109&lt;&gt;"",VLOOKUP(D109,'БАЗА'!$A$5:$E978,5,0)-COUNTIFS($D$2:$D108,D109,$F$2:$F108,F109,$O$2:$O108,"пришел"),"")</f>
        <v/>
      </c>
      <c r="H109" s="96" t="str">
        <f t="shared" si="1"/>
        <v/>
      </c>
      <c r="I109" s="50"/>
      <c r="J109" s="50"/>
      <c r="K109" s="50"/>
      <c r="L109" s="50"/>
      <c r="M109" s="50"/>
      <c r="N109" s="50"/>
      <c r="O109" s="50"/>
    </row>
    <row r="110">
      <c r="A110" s="97"/>
      <c r="B110" s="93"/>
      <c r="C110" s="93" t="str">
        <f t="shared" si="2"/>
        <v/>
      </c>
      <c r="D110" s="50"/>
      <c r="E110" s="95" t="s">
        <v>67</v>
      </c>
      <c r="F110" s="95" t="s">
        <v>67</v>
      </c>
      <c r="G110" s="95" t="str">
        <f>IF(F110&lt;&gt;"",VLOOKUP(D110,'БАЗА'!$A$5:$E978,5,0)-COUNTIFS($D$2:$D109,D110,$F$2:$F109,F110,$O$2:$O109,"пришел"),"")</f>
        <v/>
      </c>
      <c r="H110" s="96" t="str">
        <f t="shared" si="1"/>
        <v/>
      </c>
      <c r="I110" s="50"/>
      <c r="J110" s="50"/>
      <c r="K110" s="50"/>
      <c r="L110" s="50"/>
      <c r="M110" s="50"/>
      <c r="N110" s="50"/>
      <c r="O110" s="50"/>
    </row>
    <row r="111">
      <c r="A111" s="97"/>
      <c r="B111" s="93"/>
      <c r="C111" s="93" t="str">
        <f t="shared" si="2"/>
        <v/>
      </c>
      <c r="D111" s="50"/>
      <c r="E111" s="95" t="s">
        <v>67</v>
      </c>
      <c r="F111" s="95" t="s">
        <v>67</v>
      </c>
      <c r="G111" s="95" t="str">
        <f>IF(F111&lt;&gt;"",VLOOKUP(D111,'БАЗА'!$A$5:$E978,5,0)-COUNTIFS($D$2:$D110,D111,$F$2:$F110,F111,$O$2:$O110,"пришел"),"")</f>
        <v/>
      </c>
      <c r="H111" s="96" t="str">
        <f t="shared" si="1"/>
        <v/>
      </c>
      <c r="I111" s="50"/>
      <c r="J111" s="50"/>
      <c r="K111" s="50"/>
      <c r="L111" s="50"/>
      <c r="M111" s="50"/>
      <c r="N111" s="50"/>
      <c r="O111" s="50"/>
    </row>
    <row r="112">
      <c r="A112" s="97"/>
      <c r="B112" s="93"/>
      <c r="C112" s="93" t="str">
        <f t="shared" si="2"/>
        <v/>
      </c>
      <c r="D112" s="50"/>
      <c r="E112" s="95" t="s">
        <v>67</v>
      </c>
      <c r="F112" s="95" t="s">
        <v>67</v>
      </c>
      <c r="G112" s="95" t="str">
        <f>IF(F112&lt;&gt;"",VLOOKUP(D112,'БАЗА'!$A$5:$E978,5,0)-COUNTIFS($D$2:$D111,D112,$F$2:$F111,F112,$O$2:$O111,"пришел"),"")</f>
        <v/>
      </c>
      <c r="H112" s="96" t="str">
        <f t="shared" si="1"/>
        <v/>
      </c>
      <c r="I112" s="50"/>
      <c r="J112" s="50"/>
      <c r="K112" s="50"/>
      <c r="L112" s="50"/>
      <c r="M112" s="50"/>
      <c r="N112" s="50"/>
      <c r="O112" s="50"/>
    </row>
    <row r="113">
      <c r="A113" s="97"/>
      <c r="B113" s="93"/>
      <c r="C113" s="93" t="str">
        <f t="shared" si="2"/>
        <v/>
      </c>
      <c r="D113" s="50"/>
      <c r="E113" s="95" t="s">
        <v>67</v>
      </c>
      <c r="F113" s="95" t="s">
        <v>67</v>
      </c>
      <c r="G113" s="95" t="str">
        <f>IF(F113&lt;&gt;"",VLOOKUP(D113,'БАЗА'!$A$5:$E978,5,0)-COUNTIFS($D$2:$D112,D113,$F$2:$F112,F113,$O$2:$O112,"пришел"),"")</f>
        <v/>
      </c>
      <c r="H113" s="96" t="str">
        <f t="shared" si="1"/>
        <v/>
      </c>
      <c r="I113" s="50"/>
      <c r="J113" s="50"/>
      <c r="K113" s="50"/>
      <c r="L113" s="50"/>
      <c r="M113" s="50"/>
      <c r="N113" s="50"/>
      <c r="O113" s="50"/>
    </row>
    <row r="114">
      <c r="A114" s="97"/>
      <c r="B114" s="93"/>
      <c r="C114" s="93" t="str">
        <f t="shared" si="2"/>
        <v/>
      </c>
      <c r="D114" s="50"/>
      <c r="E114" s="95" t="s">
        <v>67</v>
      </c>
      <c r="F114" s="95" t="s">
        <v>67</v>
      </c>
      <c r="G114" s="95" t="str">
        <f>IF(F114&lt;&gt;"",VLOOKUP(D114,'БАЗА'!$A$5:$E978,5,0)-COUNTIFS($D$2:$D113,D114,$F$2:$F113,F114,$O$2:$O113,"пришел"),"")</f>
        <v/>
      </c>
      <c r="H114" s="96" t="str">
        <f t="shared" si="1"/>
        <v/>
      </c>
      <c r="I114" s="50"/>
      <c r="J114" s="50"/>
      <c r="K114" s="50"/>
      <c r="L114" s="50"/>
      <c r="M114" s="50"/>
      <c r="N114" s="50"/>
      <c r="O114" s="50"/>
    </row>
    <row r="115">
      <c r="A115" s="97"/>
      <c r="B115" s="93"/>
      <c r="C115" s="93" t="str">
        <f t="shared" si="2"/>
        <v/>
      </c>
      <c r="D115" s="50"/>
      <c r="E115" s="95" t="s">
        <v>67</v>
      </c>
      <c r="F115" s="95" t="s">
        <v>67</v>
      </c>
      <c r="G115" s="95" t="str">
        <f>IF(F115&lt;&gt;"",VLOOKUP(D115,'БАЗА'!$A$5:$E978,5,0)-COUNTIFS($D$2:$D114,D115,$F$2:$F114,F115,$O$2:$O114,"пришел"),"")</f>
        <v/>
      </c>
      <c r="H115" s="96" t="str">
        <f t="shared" si="1"/>
        <v/>
      </c>
      <c r="I115" s="50"/>
      <c r="J115" s="50"/>
      <c r="K115" s="50"/>
      <c r="L115" s="50"/>
      <c r="M115" s="50"/>
      <c r="N115" s="50"/>
      <c r="O115" s="50"/>
    </row>
    <row r="116">
      <c r="A116" s="97"/>
      <c r="B116" s="93"/>
      <c r="C116" s="93" t="str">
        <f t="shared" si="2"/>
        <v/>
      </c>
      <c r="D116" s="50"/>
      <c r="E116" s="95" t="s">
        <v>67</v>
      </c>
      <c r="F116" s="95" t="s">
        <v>67</v>
      </c>
      <c r="G116" s="95" t="str">
        <f>IF(F116&lt;&gt;"",VLOOKUP(D116,'БАЗА'!$A$5:$E978,5,0)-COUNTIFS($D$2:$D115,D116,$F$2:$F115,F116,$O$2:$O115,"пришел"),"")</f>
        <v/>
      </c>
      <c r="H116" s="96" t="str">
        <f t="shared" si="1"/>
        <v/>
      </c>
      <c r="I116" s="50"/>
      <c r="J116" s="50"/>
      <c r="K116" s="50"/>
      <c r="L116" s="50"/>
      <c r="M116" s="50"/>
      <c r="N116" s="50"/>
      <c r="O116" s="50"/>
    </row>
    <row r="117">
      <c r="A117" s="97"/>
      <c r="B117" s="93"/>
      <c r="C117" s="93" t="str">
        <f t="shared" si="2"/>
        <v/>
      </c>
      <c r="D117" s="50"/>
      <c r="E117" s="95" t="s">
        <v>67</v>
      </c>
      <c r="F117" s="95" t="s">
        <v>67</v>
      </c>
      <c r="G117" s="95" t="str">
        <f>IF(F117&lt;&gt;"",VLOOKUP(D117,'БАЗА'!$A$5:$E978,5,0)-COUNTIFS($D$2:$D116,D117,$F$2:$F116,F117,$O$2:$O116,"пришел"),"")</f>
        <v/>
      </c>
      <c r="H117" s="96" t="str">
        <f t="shared" si="1"/>
        <v/>
      </c>
      <c r="I117" s="50"/>
      <c r="J117" s="50"/>
      <c r="K117" s="50"/>
      <c r="L117" s="50"/>
      <c r="M117" s="50"/>
      <c r="N117" s="50"/>
      <c r="O117" s="50"/>
    </row>
    <row r="118">
      <c r="A118" s="97"/>
      <c r="B118" s="93"/>
      <c r="C118" s="93" t="str">
        <f t="shared" si="2"/>
        <v/>
      </c>
      <c r="D118" s="50"/>
      <c r="E118" s="95" t="s">
        <v>67</v>
      </c>
      <c r="F118" s="95" t="s">
        <v>67</v>
      </c>
      <c r="G118" s="95" t="str">
        <f>IF(F118&lt;&gt;"",VLOOKUP(D118,'БАЗА'!$A$5:$E978,5,0)-COUNTIFS($D$2:$D117,D118,$F$2:$F117,F118,$O$2:$O117,"пришел"),"")</f>
        <v/>
      </c>
      <c r="H118" s="96" t="str">
        <f t="shared" si="1"/>
        <v/>
      </c>
      <c r="I118" s="50"/>
      <c r="J118" s="50"/>
      <c r="K118" s="50"/>
      <c r="L118" s="50"/>
      <c r="M118" s="50"/>
      <c r="N118" s="50"/>
      <c r="O118" s="50"/>
    </row>
    <row r="119">
      <c r="A119" s="97"/>
      <c r="B119" s="93"/>
      <c r="C119" s="93" t="str">
        <f t="shared" si="2"/>
        <v/>
      </c>
      <c r="D119" s="50"/>
      <c r="E119" s="95" t="s">
        <v>67</v>
      </c>
      <c r="F119" s="95" t="s">
        <v>67</v>
      </c>
      <c r="G119" s="95" t="str">
        <f>IF(F119&lt;&gt;"",VLOOKUP(D119,'БАЗА'!$A$5:$E978,5,0)-COUNTIFS($D$2:$D118,D119,$F$2:$F118,F119,$O$2:$O118,"пришел"),"")</f>
        <v/>
      </c>
      <c r="H119" s="96" t="str">
        <f t="shared" si="1"/>
        <v/>
      </c>
      <c r="I119" s="50"/>
      <c r="J119" s="50"/>
      <c r="K119" s="50"/>
      <c r="L119" s="50"/>
      <c r="M119" s="50"/>
      <c r="N119" s="50"/>
      <c r="O119" s="50"/>
    </row>
    <row r="120">
      <c r="A120" s="97"/>
      <c r="B120" s="93"/>
      <c r="C120" s="93" t="str">
        <f t="shared" si="2"/>
        <v/>
      </c>
      <c r="D120" s="50"/>
      <c r="E120" s="95" t="s">
        <v>67</v>
      </c>
      <c r="F120" s="95" t="s">
        <v>67</v>
      </c>
      <c r="G120" s="95" t="str">
        <f>IF(F120&lt;&gt;"",VLOOKUP(D120,'БАЗА'!$A$5:$E978,5,0)-COUNTIFS($D$2:$D119,D120,$F$2:$F119,F120,$O$2:$O119,"пришел"),"")</f>
        <v/>
      </c>
      <c r="H120" s="96" t="str">
        <f t="shared" si="1"/>
        <v/>
      </c>
      <c r="I120" s="50"/>
      <c r="J120" s="50"/>
      <c r="K120" s="50"/>
      <c r="L120" s="50"/>
      <c r="M120" s="50"/>
      <c r="N120" s="50"/>
      <c r="O120" s="50"/>
    </row>
    <row r="121">
      <c r="A121" s="97"/>
      <c r="B121" s="93"/>
      <c r="C121" s="93" t="str">
        <f t="shared" si="2"/>
        <v/>
      </c>
      <c r="D121" s="50"/>
      <c r="E121" s="95" t="s">
        <v>67</v>
      </c>
      <c r="F121" s="95" t="s">
        <v>67</v>
      </c>
      <c r="G121" s="95" t="str">
        <f>IF(F121&lt;&gt;"",VLOOKUP(D121,'БАЗА'!$A$5:$E978,5,0)-COUNTIFS($D$2:$D120,D121,$F$2:$F120,F121,$O$2:$O120,"пришел"),"")</f>
        <v/>
      </c>
      <c r="H121" s="96" t="str">
        <f t="shared" si="1"/>
        <v/>
      </c>
      <c r="I121" s="50"/>
      <c r="J121" s="50"/>
      <c r="K121" s="50"/>
      <c r="L121" s="50"/>
      <c r="M121" s="50"/>
      <c r="N121" s="50"/>
      <c r="O121" s="50"/>
    </row>
    <row r="122">
      <c r="A122" s="97"/>
      <c r="B122" s="93"/>
      <c r="C122" s="93" t="str">
        <f t="shared" si="2"/>
        <v/>
      </c>
      <c r="D122" s="50"/>
      <c r="E122" s="95" t="s">
        <v>67</v>
      </c>
      <c r="F122" s="95" t="s">
        <v>67</v>
      </c>
      <c r="G122" s="95" t="str">
        <f>IF(F122&lt;&gt;"",VLOOKUP(D122,'БАЗА'!$A$5:$E978,5,0)-COUNTIFS($D$2:$D121,D122,$F$2:$F121,F122,$O$2:$O121,"пришел"),"")</f>
        <v/>
      </c>
      <c r="H122" s="96" t="str">
        <f t="shared" si="1"/>
        <v/>
      </c>
      <c r="I122" s="50"/>
      <c r="J122" s="50"/>
      <c r="K122" s="50"/>
      <c r="L122" s="50"/>
      <c r="M122" s="50"/>
      <c r="N122" s="50"/>
      <c r="O122" s="50"/>
    </row>
    <row r="123">
      <c r="A123" s="97"/>
      <c r="B123" s="93"/>
      <c r="C123" s="93" t="str">
        <f t="shared" si="2"/>
        <v/>
      </c>
      <c r="D123" s="50"/>
      <c r="E123" s="95" t="s">
        <v>67</v>
      </c>
      <c r="F123" s="95" t="s">
        <v>67</v>
      </c>
      <c r="G123" s="95" t="str">
        <f>IF(F123&lt;&gt;"",VLOOKUP(D123,'БАЗА'!$A$5:$E978,5,0)-COUNTIFS($D$2:$D122,D123,$F$2:$F122,F123,$O$2:$O122,"пришел"),"")</f>
        <v/>
      </c>
      <c r="H123" s="96" t="str">
        <f t="shared" si="1"/>
        <v/>
      </c>
      <c r="I123" s="50"/>
      <c r="J123" s="50"/>
      <c r="K123" s="50"/>
      <c r="L123" s="50"/>
      <c r="M123" s="50"/>
      <c r="N123" s="50"/>
      <c r="O123" s="50"/>
    </row>
    <row r="124">
      <c r="A124" s="97"/>
      <c r="B124" s="93"/>
      <c r="C124" s="93" t="str">
        <f t="shared" si="2"/>
        <v/>
      </c>
      <c r="D124" s="50"/>
      <c r="E124" s="95" t="s">
        <v>67</v>
      </c>
      <c r="F124" s="95" t="s">
        <v>67</v>
      </c>
      <c r="G124" s="95" t="str">
        <f>IF(F124&lt;&gt;"",VLOOKUP(D124,'БАЗА'!$A$5:$E978,5,0)-COUNTIFS($D$2:$D123,D124,$F$2:$F123,F124,$O$2:$O123,"пришел"),"")</f>
        <v/>
      </c>
      <c r="H124" s="96" t="str">
        <f t="shared" si="1"/>
        <v/>
      </c>
      <c r="I124" s="50"/>
      <c r="J124" s="50"/>
      <c r="K124" s="50"/>
      <c r="L124" s="50"/>
      <c r="M124" s="50"/>
      <c r="N124" s="50"/>
      <c r="O124" s="50"/>
    </row>
    <row r="125">
      <c r="A125" s="97"/>
      <c r="B125" s="93"/>
      <c r="C125" s="93" t="str">
        <f t="shared" si="2"/>
        <v/>
      </c>
      <c r="D125" s="50"/>
      <c r="E125" s="95" t="s">
        <v>67</v>
      </c>
      <c r="F125" s="95" t="s">
        <v>67</v>
      </c>
      <c r="G125" s="95" t="str">
        <f>IF(F125&lt;&gt;"",VLOOKUP(D125,'БАЗА'!$A$5:$E978,5,0)-COUNTIFS($D$2:$D124,D125,$F$2:$F124,F125,$O$2:$O124,"пришел"),"")</f>
        <v/>
      </c>
      <c r="H125" s="96" t="str">
        <f t="shared" si="1"/>
        <v/>
      </c>
      <c r="I125" s="50"/>
      <c r="J125" s="50"/>
      <c r="K125" s="50"/>
      <c r="L125" s="50"/>
      <c r="M125" s="50"/>
      <c r="N125" s="50"/>
      <c r="O125" s="50"/>
    </row>
    <row r="126">
      <c r="A126" s="97"/>
      <c r="B126" s="93"/>
      <c r="C126" s="93" t="str">
        <f t="shared" si="2"/>
        <v/>
      </c>
      <c r="D126" s="50"/>
      <c r="E126" s="95" t="s">
        <v>67</v>
      </c>
      <c r="F126" s="95" t="s">
        <v>67</v>
      </c>
      <c r="G126" s="95" t="str">
        <f>IF(F126&lt;&gt;"",VLOOKUP(D126,'БАЗА'!$A$5:$E978,5,0)-COUNTIFS($D$2:$D125,D126,$F$2:$F125,F126,$O$2:$O125,"пришел"),"")</f>
        <v/>
      </c>
      <c r="H126" s="96" t="str">
        <f t="shared" si="1"/>
        <v/>
      </c>
      <c r="I126" s="50"/>
      <c r="J126" s="50"/>
      <c r="K126" s="50"/>
      <c r="L126" s="50"/>
      <c r="M126" s="50"/>
      <c r="N126" s="50"/>
      <c r="O126" s="50"/>
    </row>
    <row r="127">
      <c r="A127" s="97"/>
      <c r="B127" s="93"/>
      <c r="C127" s="93" t="str">
        <f t="shared" si="2"/>
        <v/>
      </c>
      <c r="D127" s="50"/>
      <c r="E127" s="95" t="s">
        <v>67</v>
      </c>
      <c r="F127" s="95" t="s">
        <v>67</v>
      </c>
      <c r="G127" s="95" t="str">
        <f>IF(F127&lt;&gt;"",VLOOKUP(D127,'БАЗА'!$A$5:$E978,5,0)-COUNTIFS($D$2:$D126,D127,$F$2:$F126,F127,$O$2:$O126,"пришел"),"")</f>
        <v/>
      </c>
      <c r="H127" s="96" t="str">
        <f t="shared" si="1"/>
        <v/>
      </c>
      <c r="I127" s="50"/>
      <c r="J127" s="50"/>
      <c r="K127" s="50"/>
      <c r="L127" s="50"/>
      <c r="M127" s="50"/>
      <c r="N127" s="50"/>
      <c r="O127" s="50"/>
    </row>
    <row r="128">
      <c r="A128" s="97"/>
      <c r="B128" s="93"/>
      <c r="C128" s="93" t="str">
        <f t="shared" si="2"/>
        <v/>
      </c>
      <c r="D128" s="50"/>
      <c r="E128" s="95" t="s">
        <v>67</v>
      </c>
      <c r="F128" s="95" t="s">
        <v>67</v>
      </c>
      <c r="G128" s="95" t="str">
        <f>IF(F128&lt;&gt;"",VLOOKUP(D128,'БАЗА'!$A$5:$E978,5,0)-COUNTIFS($D$2:$D127,D128,$F$2:$F127,F128,$O$2:$O127,"пришел"),"")</f>
        <v/>
      </c>
      <c r="H128" s="96" t="str">
        <f t="shared" si="1"/>
        <v/>
      </c>
      <c r="I128" s="50"/>
      <c r="J128" s="50"/>
      <c r="K128" s="50"/>
      <c r="L128" s="50"/>
      <c r="M128" s="50"/>
      <c r="N128" s="50"/>
      <c r="O128" s="50"/>
    </row>
    <row r="129">
      <c r="A129" s="97"/>
      <c r="B129" s="93"/>
      <c r="C129" s="93" t="str">
        <f t="shared" si="2"/>
        <v/>
      </c>
      <c r="D129" s="50"/>
      <c r="E129" s="95" t="s">
        <v>67</v>
      </c>
      <c r="F129" s="95" t="s">
        <v>67</v>
      </c>
      <c r="G129" s="95" t="str">
        <f>IF(F129&lt;&gt;"",VLOOKUP(D129,'БАЗА'!$A$5:$E978,5,0)-COUNTIFS($D$2:$D128,D129,$F$2:$F128,F129,$O$2:$O128,"пришел"),"")</f>
        <v/>
      </c>
      <c r="H129" s="96" t="str">
        <f t="shared" si="1"/>
        <v/>
      </c>
      <c r="I129" s="50"/>
      <c r="J129" s="50"/>
      <c r="K129" s="50"/>
      <c r="L129" s="50"/>
      <c r="M129" s="50"/>
      <c r="N129" s="50"/>
      <c r="O129" s="50"/>
    </row>
    <row r="130">
      <c r="A130" s="97"/>
      <c r="B130" s="93"/>
      <c r="C130" s="93" t="str">
        <f t="shared" si="2"/>
        <v/>
      </c>
      <c r="D130" s="50"/>
      <c r="E130" s="95" t="s">
        <v>67</v>
      </c>
      <c r="F130" s="95" t="s">
        <v>67</v>
      </c>
      <c r="G130" s="95" t="str">
        <f>IF(F130&lt;&gt;"",VLOOKUP(D130,'БАЗА'!$A$5:$E978,5,0)-COUNTIFS($D$2:$D129,D130,$F$2:$F129,F130,$O$2:$O129,"пришел"),"")</f>
        <v/>
      </c>
      <c r="H130" s="96" t="str">
        <f t="shared" si="1"/>
        <v/>
      </c>
      <c r="I130" s="50"/>
      <c r="J130" s="50"/>
      <c r="K130" s="50"/>
      <c r="L130" s="50"/>
      <c r="M130" s="50"/>
      <c r="N130" s="50"/>
      <c r="O130" s="50"/>
    </row>
    <row r="131">
      <c r="A131" s="97"/>
      <c r="B131" s="93"/>
      <c r="C131" s="93" t="str">
        <f t="shared" si="2"/>
        <v/>
      </c>
      <c r="D131" s="50"/>
      <c r="E131" s="95" t="s">
        <v>67</v>
      </c>
      <c r="F131" s="95" t="s">
        <v>67</v>
      </c>
      <c r="G131" s="95" t="str">
        <f>IF(F131&lt;&gt;"",VLOOKUP(D131,'БАЗА'!$A$5:$E978,5,0)-COUNTIFS($D$2:$D130,D131,$F$2:$F130,F131,$O$2:$O130,"пришел"),"")</f>
        <v/>
      </c>
      <c r="H131" s="96" t="str">
        <f t="shared" si="1"/>
        <v/>
      </c>
      <c r="I131" s="50"/>
      <c r="J131" s="50"/>
      <c r="K131" s="50"/>
      <c r="L131" s="50"/>
      <c r="M131" s="50"/>
      <c r="N131" s="50"/>
      <c r="O131" s="50"/>
    </row>
    <row r="132">
      <c r="A132" s="97"/>
      <c r="B132" s="93"/>
      <c r="C132" s="93" t="str">
        <f t="shared" si="2"/>
        <v/>
      </c>
      <c r="D132" s="50"/>
      <c r="E132" s="95" t="s">
        <v>67</v>
      </c>
      <c r="F132" s="95" t="s">
        <v>67</v>
      </c>
      <c r="G132" s="95" t="str">
        <f>IF(F132&lt;&gt;"",VLOOKUP(D132,'БАЗА'!$A$5:$E978,5,0)-COUNTIFS($D$2:$D131,D132,$F$2:$F131,F132,$O$2:$O131,"пришел"),"")</f>
        <v/>
      </c>
      <c r="H132" s="96" t="str">
        <f t="shared" si="1"/>
        <v/>
      </c>
      <c r="I132" s="50"/>
      <c r="J132" s="50"/>
      <c r="K132" s="50"/>
      <c r="L132" s="50"/>
      <c r="M132" s="50"/>
      <c r="N132" s="50"/>
      <c r="O132" s="50"/>
    </row>
    <row r="133">
      <c r="A133" s="97"/>
      <c r="B133" s="93"/>
      <c r="C133" s="93" t="str">
        <f t="shared" si="2"/>
        <v/>
      </c>
      <c r="D133" s="50"/>
      <c r="E133" s="95" t="s">
        <v>67</v>
      </c>
      <c r="F133" s="95" t="s">
        <v>67</v>
      </c>
      <c r="G133" s="95" t="str">
        <f>IF(F133&lt;&gt;"",VLOOKUP(D133,'БАЗА'!$A$5:$E978,5,0)-COUNTIFS($D$2:$D132,D133,$F$2:$F132,F133,$O$2:$O132,"пришел"),"")</f>
        <v/>
      </c>
      <c r="H133" s="96" t="str">
        <f t="shared" si="1"/>
        <v/>
      </c>
      <c r="I133" s="50"/>
      <c r="J133" s="50"/>
      <c r="K133" s="50"/>
      <c r="L133" s="50"/>
      <c r="M133" s="50"/>
      <c r="N133" s="50"/>
      <c r="O133" s="50"/>
    </row>
    <row r="134">
      <c r="A134" s="97"/>
      <c r="B134" s="93"/>
      <c r="C134" s="93" t="str">
        <f t="shared" si="2"/>
        <v/>
      </c>
      <c r="D134" s="50"/>
      <c r="E134" s="95" t="s">
        <v>67</v>
      </c>
      <c r="F134" s="95" t="s">
        <v>67</v>
      </c>
      <c r="G134" s="95" t="str">
        <f>IF(F134&lt;&gt;"",VLOOKUP(D134,'БАЗА'!$A$5:$E978,5,0)-COUNTIFS($D$2:$D133,D134,$F$2:$F133,F134,$O$2:$O133,"пришел"),"")</f>
        <v/>
      </c>
      <c r="H134" s="96" t="str">
        <f t="shared" si="1"/>
        <v/>
      </c>
      <c r="I134" s="50"/>
      <c r="J134" s="50"/>
      <c r="K134" s="50"/>
      <c r="L134" s="50"/>
      <c r="M134" s="50"/>
      <c r="N134" s="50"/>
      <c r="O134" s="50"/>
    </row>
    <row r="135">
      <c r="A135" s="97"/>
      <c r="B135" s="93"/>
      <c r="C135" s="93" t="str">
        <f t="shared" si="2"/>
        <v/>
      </c>
      <c r="D135" s="50"/>
      <c r="E135" s="95" t="s">
        <v>67</v>
      </c>
      <c r="F135" s="95" t="s">
        <v>67</v>
      </c>
      <c r="G135" s="95" t="str">
        <f>IF(F135&lt;&gt;"",VLOOKUP(D135,'БАЗА'!$A$5:$E978,5,0)-COUNTIFS($D$2:$D134,D135,$F$2:$F134,F135,$O$2:$O134,"пришел"),"")</f>
        <v/>
      </c>
      <c r="H135" s="96" t="str">
        <f t="shared" si="1"/>
        <v/>
      </c>
      <c r="I135" s="50"/>
      <c r="J135" s="50"/>
      <c r="K135" s="50"/>
      <c r="L135" s="50"/>
      <c r="M135" s="50"/>
      <c r="N135" s="50"/>
      <c r="O135" s="50"/>
    </row>
    <row r="136">
      <c r="A136" s="97"/>
      <c r="B136" s="93"/>
      <c r="C136" s="93" t="str">
        <f t="shared" si="2"/>
        <v/>
      </c>
      <c r="D136" s="50"/>
      <c r="E136" s="95" t="s">
        <v>67</v>
      </c>
      <c r="F136" s="95" t="s">
        <v>67</v>
      </c>
      <c r="G136" s="95" t="str">
        <f>IF(F136&lt;&gt;"",VLOOKUP(D136,'БАЗА'!$A$5:$E978,5,0)-COUNTIFS($D$2:$D135,D136,$F$2:$F135,F136,$O$2:$O135,"пришел"),"")</f>
        <v/>
      </c>
      <c r="H136" s="96" t="str">
        <f t="shared" si="1"/>
        <v/>
      </c>
      <c r="I136" s="50"/>
      <c r="J136" s="50"/>
      <c r="K136" s="50"/>
      <c r="L136" s="50"/>
      <c r="M136" s="50"/>
      <c r="N136" s="50"/>
      <c r="O136" s="50"/>
    </row>
    <row r="137">
      <c r="A137" s="97"/>
      <c r="B137" s="93"/>
      <c r="C137" s="93" t="str">
        <f t="shared" si="2"/>
        <v/>
      </c>
      <c r="D137" s="50"/>
      <c r="E137" s="95" t="s">
        <v>67</v>
      </c>
      <c r="F137" s="95" t="s">
        <v>67</v>
      </c>
      <c r="G137" s="95" t="str">
        <f>IF(F137&lt;&gt;"",VLOOKUP(D137,'БАЗА'!$A$5:$E978,5,0)-COUNTIFS($D$2:$D136,D137,$F$2:$F136,F137,$O$2:$O136,"пришел"),"")</f>
        <v/>
      </c>
      <c r="H137" s="96" t="str">
        <f t="shared" si="1"/>
        <v/>
      </c>
      <c r="I137" s="50"/>
      <c r="J137" s="50"/>
      <c r="K137" s="50"/>
      <c r="L137" s="50"/>
      <c r="M137" s="50"/>
      <c r="N137" s="50"/>
      <c r="O137" s="50"/>
    </row>
    <row r="138">
      <c r="A138" s="97"/>
      <c r="B138" s="93"/>
      <c r="C138" s="93" t="str">
        <f t="shared" si="2"/>
        <v/>
      </c>
      <c r="D138" s="50"/>
      <c r="E138" s="95" t="s">
        <v>67</v>
      </c>
      <c r="F138" s="95" t="s">
        <v>67</v>
      </c>
      <c r="G138" s="95" t="str">
        <f>IF(F138&lt;&gt;"",VLOOKUP(D138,'БАЗА'!$A$5:$E978,5,0)-COUNTIFS($D$2:$D137,D138,$F$2:$F137,F138,$O$2:$O137,"пришел"),"")</f>
        <v/>
      </c>
      <c r="H138" s="96" t="str">
        <f t="shared" si="1"/>
        <v/>
      </c>
      <c r="I138" s="50"/>
      <c r="J138" s="50"/>
      <c r="K138" s="50"/>
      <c r="L138" s="50"/>
      <c r="M138" s="50"/>
      <c r="N138" s="50"/>
      <c r="O138" s="50"/>
    </row>
    <row r="139">
      <c r="A139" s="97"/>
      <c r="B139" s="93"/>
      <c r="C139" s="93" t="str">
        <f t="shared" si="2"/>
        <v/>
      </c>
      <c r="D139" s="50"/>
      <c r="E139" s="95" t="s">
        <v>67</v>
      </c>
      <c r="F139" s="95" t="s">
        <v>67</v>
      </c>
      <c r="G139" s="95" t="str">
        <f>IF(F139&lt;&gt;"",VLOOKUP(D139,'БАЗА'!$A$5:$E978,5,0)-COUNTIFS($D$2:$D138,D139,$F$2:$F138,F139,$O$2:$O138,"пришел"),"")</f>
        <v/>
      </c>
      <c r="H139" s="96" t="str">
        <f t="shared" si="1"/>
        <v/>
      </c>
      <c r="I139" s="50"/>
      <c r="J139" s="50"/>
      <c r="K139" s="50"/>
      <c r="L139" s="50"/>
      <c r="M139" s="50"/>
      <c r="N139" s="50"/>
      <c r="O139" s="50"/>
    </row>
    <row r="140">
      <c r="A140" s="97"/>
      <c r="B140" s="93"/>
      <c r="C140" s="93" t="str">
        <f t="shared" si="2"/>
        <v/>
      </c>
      <c r="D140" s="50"/>
      <c r="E140" s="95" t="s">
        <v>67</v>
      </c>
      <c r="F140" s="95" t="s">
        <v>67</v>
      </c>
      <c r="G140" s="95" t="str">
        <f>IF(F140&lt;&gt;"",VLOOKUP(D140,'БАЗА'!$A$5:$E978,5,0)-COUNTIFS($D$2:$D139,D140,$F$2:$F139,F140,$O$2:$O139,"пришел"),"")</f>
        <v/>
      </c>
      <c r="H140" s="96" t="str">
        <f t="shared" si="1"/>
        <v/>
      </c>
      <c r="I140" s="50"/>
      <c r="J140" s="50"/>
      <c r="K140" s="50"/>
      <c r="L140" s="50"/>
      <c r="M140" s="50"/>
      <c r="N140" s="50"/>
      <c r="O140" s="50"/>
    </row>
    <row r="141">
      <c r="A141" s="97"/>
      <c r="B141" s="93"/>
      <c r="C141" s="93" t="str">
        <f t="shared" si="2"/>
        <v/>
      </c>
      <c r="D141" s="50"/>
      <c r="E141" s="95" t="s">
        <v>67</v>
      </c>
      <c r="F141" s="95" t="s">
        <v>67</v>
      </c>
      <c r="G141" s="95" t="str">
        <f>IF(F141&lt;&gt;"",VLOOKUP(D141,'БАЗА'!$A$5:$E978,5,0)-COUNTIFS($D$2:$D140,D141,$F$2:$F140,F141,$O$2:$O140,"пришел"),"")</f>
        <v/>
      </c>
      <c r="H141" s="96" t="str">
        <f t="shared" si="1"/>
        <v/>
      </c>
      <c r="I141" s="50"/>
      <c r="J141" s="50"/>
      <c r="K141" s="50"/>
      <c r="L141" s="50"/>
      <c r="M141" s="50"/>
      <c r="N141" s="50"/>
      <c r="O141" s="50"/>
    </row>
    <row r="142">
      <c r="A142" s="97"/>
      <c r="B142" s="93"/>
      <c r="C142" s="93" t="str">
        <f t="shared" si="2"/>
        <v/>
      </c>
      <c r="D142" s="50"/>
      <c r="E142" s="95" t="s">
        <v>67</v>
      </c>
      <c r="F142" s="95" t="s">
        <v>67</v>
      </c>
      <c r="G142" s="95" t="str">
        <f>IF(F142&lt;&gt;"",VLOOKUP(D142,'БАЗА'!$A$5:$E978,5,0)-COUNTIFS($D$2:$D141,D142,$F$2:$F141,F142,$O$2:$O141,"пришел"),"")</f>
        <v/>
      </c>
      <c r="H142" s="96" t="str">
        <f t="shared" si="1"/>
        <v/>
      </c>
      <c r="I142" s="50"/>
      <c r="J142" s="50"/>
      <c r="K142" s="50"/>
      <c r="L142" s="50"/>
      <c r="M142" s="50"/>
      <c r="N142" s="50"/>
      <c r="O142" s="50"/>
    </row>
    <row r="143">
      <c r="A143" s="97"/>
      <c r="B143" s="93"/>
      <c r="C143" s="93" t="str">
        <f t="shared" si="2"/>
        <v/>
      </c>
      <c r="D143" s="50"/>
      <c r="E143" s="95" t="s">
        <v>67</v>
      </c>
      <c r="F143" s="95" t="s">
        <v>67</v>
      </c>
      <c r="G143" s="95" t="str">
        <f>IF(F143&lt;&gt;"",VLOOKUP(D143,'БАЗА'!$A$5:$E978,5,0)-COUNTIFS($D$2:$D142,D143,$F$2:$F142,F143,$O$2:$O142,"пришел"),"")</f>
        <v/>
      </c>
      <c r="H143" s="96" t="str">
        <f t="shared" si="1"/>
        <v/>
      </c>
      <c r="I143" s="50"/>
      <c r="J143" s="50"/>
      <c r="K143" s="50"/>
      <c r="L143" s="50"/>
      <c r="M143" s="50"/>
      <c r="N143" s="50"/>
      <c r="O143" s="50"/>
    </row>
    <row r="144">
      <c r="A144" s="97"/>
      <c r="B144" s="93"/>
      <c r="C144" s="93" t="str">
        <f t="shared" si="2"/>
        <v/>
      </c>
      <c r="D144" s="50"/>
      <c r="E144" s="95" t="s">
        <v>67</v>
      </c>
      <c r="F144" s="95" t="s">
        <v>67</v>
      </c>
      <c r="G144" s="95" t="str">
        <f>IF(F144&lt;&gt;"",VLOOKUP(D144,'БАЗА'!$A$5:$E978,5,0)-COUNTIFS($D$2:$D143,D144,$F$2:$F143,F144,$O$2:$O143,"пришел"),"")</f>
        <v/>
      </c>
      <c r="H144" s="96" t="str">
        <f t="shared" si="1"/>
        <v/>
      </c>
      <c r="I144" s="50"/>
      <c r="J144" s="50"/>
      <c r="K144" s="50"/>
      <c r="L144" s="50"/>
      <c r="M144" s="50"/>
      <c r="N144" s="50"/>
      <c r="O144" s="50"/>
    </row>
    <row r="145">
      <c r="A145" s="97"/>
      <c r="B145" s="93"/>
      <c r="C145" s="93" t="str">
        <f t="shared" si="2"/>
        <v/>
      </c>
      <c r="D145" s="50"/>
      <c r="E145" s="95" t="s">
        <v>67</v>
      </c>
      <c r="F145" s="95" t="s">
        <v>67</v>
      </c>
      <c r="G145" s="95" t="str">
        <f>IF(F145&lt;&gt;"",VLOOKUP(D145,'БАЗА'!$A$5:$E978,5,0)-COUNTIFS($D$2:$D144,D145,$F$2:$F144,F145,$O$2:$O144,"пришел"),"")</f>
        <v/>
      </c>
      <c r="H145" s="96" t="str">
        <f t="shared" si="1"/>
        <v/>
      </c>
      <c r="I145" s="50"/>
      <c r="J145" s="50"/>
      <c r="K145" s="50"/>
      <c r="L145" s="50"/>
      <c r="M145" s="50"/>
      <c r="N145" s="50"/>
      <c r="O145" s="50"/>
    </row>
    <row r="146">
      <c r="A146" s="97"/>
      <c r="B146" s="93"/>
      <c r="C146" s="93" t="str">
        <f t="shared" si="2"/>
        <v/>
      </c>
      <c r="D146" s="50"/>
      <c r="E146" s="95" t="s">
        <v>67</v>
      </c>
      <c r="F146" s="95" t="s">
        <v>67</v>
      </c>
      <c r="G146" s="95" t="str">
        <f>IF(F146&lt;&gt;"",VLOOKUP(D146,'БАЗА'!$A$5:$E978,5,0)-COUNTIFS($D$2:$D145,D146,$F$2:$F145,F146,$O$2:$O145,"пришел"),"")</f>
        <v/>
      </c>
      <c r="H146" s="96" t="str">
        <f t="shared" si="1"/>
        <v/>
      </c>
      <c r="I146" s="50"/>
      <c r="J146" s="50"/>
      <c r="K146" s="50"/>
      <c r="L146" s="50"/>
      <c r="M146" s="50"/>
      <c r="N146" s="50"/>
      <c r="O146" s="50"/>
    </row>
    <row r="147">
      <c r="A147" s="97"/>
      <c r="B147" s="93"/>
      <c r="C147" s="93" t="str">
        <f t="shared" si="2"/>
        <v/>
      </c>
      <c r="D147" s="50"/>
      <c r="E147" s="95" t="s">
        <v>67</v>
      </c>
      <c r="F147" s="95" t="s">
        <v>67</v>
      </c>
      <c r="G147" s="95" t="str">
        <f>IF(F147&lt;&gt;"",VLOOKUP(D147,'БАЗА'!$A$5:$E978,5,0)-COUNTIFS($D$2:$D146,D147,$F$2:$F146,F147,$O$2:$O146,"пришел"),"")</f>
        <v/>
      </c>
      <c r="H147" s="96" t="str">
        <f t="shared" si="1"/>
        <v/>
      </c>
      <c r="I147" s="50"/>
      <c r="J147" s="50"/>
      <c r="K147" s="50"/>
      <c r="L147" s="50"/>
      <c r="M147" s="50"/>
      <c r="N147" s="50"/>
      <c r="O147" s="50"/>
    </row>
    <row r="148">
      <c r="A148" s="97"/>
      <c r="B148" s="93"/>
      <c r="C148" s="93" t="str">
        <f t="shared" si="2"/>
        <v/>
      </c>
      <c r="D148" s="50"/>
      <c r="E148" s="95" t="s">
        <v>67</v>
      </c>
      <c r="F148" s="95" t="s">
        <v>67</v>
      </c>
      <c r="G148" s="95" t="str">
        <f>IF(F148&lt;&gt;"",VLOOKUP(D148,'БАЗА'!$A$5:$E978,5,0)-COUNTIFS($D$2:$D147,D148,$F$2:$F147,F148,$O$2:$O147,"пришел"),"")</f>
        <v/>
      </c>
      <c r="H148" s="96" t="str">
        <f t="shared" si="1"/>
        <v/>
      </c>
      <c r="I148" s="50"/>
      <c r="J148" s="50"/>
      <c r="K148" s="50"/>
      <c r="L148" s="50"/>
      <c r="M148" s="50"/>
      <c r="N148" s="50"/>
      <c r="O148" s="50"/>
    </row>
    <row r="149">
      <c r="A149" s="97"/>
      <c r="B149" s="93"/>
      <c r="C149" s="93" t="str">
        <f t="shared" si="2"/>
        <v/>
      </c>
      <c r="D149" s="50"/>
      <c r="E149" s="95" t="s">
        <v>67</v>
      </c>
      <c r="F149" s="95" t="s">
        <v>67</v>
      </c>
      <c r="G149" s="95" t="str">
        <f>IF(F149&lt;&gt;"",VLOOKUP(D149,'БАЗА'!$A$5:$E978,5,0)-COUNTIFS($D$2:$D148,D149,$F$2:$F148,F149,$O$2:$O148,"пришел"),"")</f>
        <v/>
      </c>
      <c r="H149" s="96" t="str">
        <f t="shared" si="1"/>
        <v/>
      </c>
      <c r="I149" s="50"/>
      <c r="J149" s="50"/>
      <c r="K149" s="50"/>
      <c r="L149" s="50"/>
      <c r="M149" s="50"/>
      <c r="N149" s="50"/>
      <c r="O149" s="50"/>
    </row>
    <row r="150">
      <c r="A150" s="97"/>
      <c r="B150" s="93"/>
      <c r="C150" s="93" t="str">
        <f t="shared" si="2"/>
        <v/>
      </c>
      <c r="D150" s="50"/>
      <c r="E150" s="95" t="s">
        <v>67</v>
      </c>
      <c r="F150" s="95" t="s">
        <v>67</v>
      </c>
      <c r="G150" s="95" t="str">
        <f>IF(F150&lt;&gt;"",VLOOKUP(D150,'БАЗА'!$A$5:$E978,5,0)-COUNTIFS($D$2:$D149,D150,$F$2:$F149,F150,$O$2:$O149,"пришел"),"")</f>
        <v/>
      </c>
      <c r="H150" s="96" t="str">
        <f t="shared" si="1"/>
        <v/>
      </c>
      <c r="I150" s="50"/>
      <c r="J150" s="50"/>
      <c r="K150" s="50"/>
      <c r="L150" s="50"/>
      <c r="M150" s="50"/>
      <c r="N150" s="50"/>
      <c r="O150" s="50"/>
    </row>
    <row r="151">
      <c r="A151" s="97"/>
      <c r="B151" s="93"/>
      <c r="C151" s="93" t="str">
        <f t="shared" si="2"/>
        <v/>
      </c>
      <c r="D151" s="50"/>
      <c r="E151" s="95" t="s">
        <v>67</v>
      </c>
      <c r="F151" s="95" t="s">
        <v>67</v>
      </c>
      <c r="G151" s="95" t="str">
        <f>IF(F151&lt;&gt;"",VLOOKUP(D151,'БАЗА'!$A$5:$E978,5,0)-COUNTIFS($D$2:$D150,D151,$F$2:$F150,F151,$O$2:$O150,"пришел"),"")</f>
        <v/>
      </c>
      <c r="H151" s="96" t="str">
        <f t="shared" si="1"/>
        <v/>
      </c>
      <c r="I151" s="50"/>
      <c r="J151" s="50"/>
      <c r="K151" s="50"/>
      <c r="L151" s="50"/>
      <c r="M151" s="50"/>
      <c r="N151" s="50"/>
      <c r="O151" s="50"/>
    </row>
    <row r="152">
      <c r="A152" s="97"/>
      <c r="B152" s="93"/>
      <c r="C152" s="93" t="str">
        <f t="shared" si="2"/>
        <v/>
      </c>
      <c r="D152" s="50"/>
      <c r="E152" s="95" t="s">
        <v>67</v>
      </c>
      <c r="F152" s="95" t="s">
        <v>67</v>
      </c>
      <c r="G152" s="95" t="str">
        <f>IF(F152&lt;&gt;"",VLOOKUP(D152,'БАЗА'!$A$5:$E978,5,0)-COUNTIFS($D$2:$D151,D152,$F$2:$F151,F152,$O$2:$O151,"пришел"),"")</f>
        <v/>
      </c>
      <c r="H152" s="96" t="str">
        <f t="shared" si="1"/>
        <v/>
      </c>
      <c r="I152" s="50"/>
      <c r="J152" s="50"/>
      <c r="K152" s="50"/>
      <c r="L152" s="50"/>
      <c r="M152" s="50"/>
      <c r="N152" s="50"/>
      <c r="O152" s="50"/>
    </row>
    <row r="153">
      <c r="A153" s="97"/>
      <c r="B153" s="93"/>
      <c r="C153" s="93" t="str">
        <f t="shared" si="2"/>
        <v/>
      </c>
      <c r="D153" s="50"/>
      <c r="E153" s="95" t="s">
        <v>67</v>
      </c>
      <c r="F153" s="95" t="s">
        <v>67</v>
      </c>
      <c r="G153" s="95" t="str">
        <f>IF(F153&lt;&gt;"",VLOOKUP(D153,'БАЗА'!$A$5:$E978,5,0)-COUNTIFS($D$2:$D152,D153,$F$2:$F152,F153,$O$2:$O152,"пришел"),"")</f>
        <v/>
      </c>
      <c r="H153" s="96" t="str">
        <f t="shared" si="1"/>
        <v/>
      </c>
      <c r="I153" s="50"/>
      <c r="J153" s="50"/>
      <c r="K153" s="50"/>
      <c r="L153" s="50"/>
      <c r="M153" s="50"/>
      <c r="N153" s="50"/>
      <c r="O153" s="50"/>
    </row>
    <row r="154">
      <c r="A154" s="97"/>
      <c r="B154" s="93"/>
      <c r="C154" s="93" t="str">
        <f t="shared" si="2"/>
        <v/>
      </c>
      <c r="D154" s="50"/>
      <c r="E154" s="95" t="s">
        <v>67</v>
      </c>
      <c r="F154" s="95" t="s">
        <v>67</v>
      </c>
      <c r="G154" s="95" t="str">
        <f>IF(F154&lt;&gt;"",VLOOKUP(D154,'БАЗА'!$A$5:$E978,5,0)-COUNTIFS($D$2:$D153,D154,$F$2:$F153,F154,$O$2:$O153,"пришел"),"")</f>
        <v/>
      </c>
      <c r="H154" s="96" t="str">
        <f t="shared" si="1"/>
        <v/>
      </c>
      <c r="I154" s="50"/>
      <c r="J154" s="50"/>
      <c r="K154" s="50"/>
      <c r="L154" s="50"/>
      <c r="M154" s="50"/>
      <c r="N154" s="50"/>
      <c r="O154" s="50"/>
    </row>
    <row r="155">
      <c r="A155" s="97"/>
      <c r="B155" s="93"/>
      <c r="C155" s="93" t="str">
        <f t="shared" si="2"/>
        <v/>
      </c>
      <c r="D155" s="50"/>
      <c r="E155" s="95" t="s">
        <v>67</v>
      </c>
      <c r="F155" s="95" t="s">
        <v>67</v>
      </c>
      <c r="G155" s="95" t="str">
        <f>IF(F155&lt;&gt;"",VLOOKUP(D155,'БАЗА'!$A$5:$E978,5,0)-COUNTIFS($D$2:$D154,D155,$F$2:$F154,F155,$O$2:$O154,"пришел"),"")</f>
        <v/>
      </c>
      <c r="H155" s="96" t="str">
        <f t="shared" si="1"/>
        <v/>
      </c>
      <c r="I155" s="50"/>
      <c r="J155" s="50"/>
      <c r="K155" s="50"/>
      <c r="L155" s="50"/>
      <c r="M155" s="50"/>
      <c r="N155" s="50"/>
      <c r="O155" s="50"/>
    </row>
    <row r="156">
      <c r="A156" s="97"/>
      <c r="B156" s="93"/>
      <c r="C156" s="93" t="str">
        <f t="shared" si="2"/>
        <v/>
      </c>
      <c r="D156" s="50"/>
      <c r="E156" s="95" t="s">
        <v>67</v>
      </c>
      <c r="F156" s="95" t="s">
        <v>67</v>
      </c>
      <c r="G156" s="95" t="str">
        <f>IF(F156&lt;&gt;"",VLOOKUP(D156,'БАЗА'!$A$5:$E978,5,0)-COUNTIFS($D$2:$D155,D156,$F$2:$F155,F156,$O$2:$O155,"пришел"),"")</f>
        <v/>
      </c>
      <c r="H156" s="96" t="str">
        <f t="shared" si="1"/>
        <v/>
      </c>
      <c r="I156" s="50"/>
      <c r="J156" s="50"/>
      <c r="K156" s="50"/>
      <c r="L156" s="50"/>
      <c r="M156" s="50"/>
      <c r="N156" s="50"/>
      <c r="O156" s="50"/>
    </row>
    <row r="157">
      <c r="A157" s="97"/>
      <c r="B157" s="93"/>
      <c r="C157" s="93" t="str">
        <f t="shared" si="2"/>
        <v/>
      </c>
      <c r="D157" s="50"/>
      <c r="E157" s="95" t="s">
        <v>67</v>
      </c>
      <c r="F157" s="95" t="s">
        <v>67</v>
      </c>
      <c r="G157" s="95" t="str">
        <f>IF(F157&lt;&gt;"",VLOOKUP(D157,'БАЗА'!$A$5:$E978,5,0)-COUNTIFS($D$2:$D156,D157,$F$2:$F156,F157,$O$2:$O156,"пришел"),"")</f>
        <v/>
      </c>
      <c r="H157" s="96" t="str">
        <f t="shared" si="1"/>
        <v/>
      </c>
      <c r="I157" s="50"/>
      <c r="J157" s="50"/>
      <c r="K157" s="50"/>
      <c r="L157" s="50"/>
      <c r="M157" s="50"/>
      <c r="N157" s="50"/>
      <c r="O157" s="50"/>
    </row>
    <row r="158">
      <c r="A158" s="97"/>
      <c r="B158" s="93"/>
      <c r="C158" s="93" t="str">
        <f t="shared" si="2"/>
        <v/>
      </c>
      <c r="D158" s="50"/>
      <c r="E158" s="95" t="s">
        <v>67</v>
      </c>
      <c r="F158" s="95" t="s">
        <v>67</v>
      </c>
      <c r="G158" s="95" t="str">
        <f>IF(F158&lt;&gt;"",VLOOKUP(D158,'БАЗА'!$A$5:$E978,5,0)-COUNTIFS($D$2:$D157,D158,$F$2:$F157,F158,$O$2:$O157,"пришел"),"")</f>
        <v/>
      </c>
      <c r="H158" s="96" t="str">
        <f t="shared" si="1"/>
        <v/>
      </c>
      <c r="I158" s="50"/>
      <c r="J158" s="50"/>
      <c r="K158" s="50"/>
      <c r="L158" s="50"/>
      <c r="M158" s="50"/>
      <c r="N158" s="50"/>
      <c r="O158" s="50"/>
    </row>
    <row r="159">
      <c r="A159" s="97"/>
      <c r="B159" s="93"/>
      <c r="C159" s="93" t="str">
        <f t="shared" si="2"/>
        <v/>
      </c>
      <c r="D159" s="50"/>
      <c r="E159" s="95" t="s">
        <v>67</v>
      </c>
      <c r="F159" s="95" t="s">
        <v>67</v>
      </c>
      <c r="G159" s="95" t="str">
        <f>IF(F159&lt;&gt;"",VLOOKUP(D159,'БАЗА'!$A$5:$E978,5,0)-COUNTIFS($D$2:$D158,D159,$F$2:$F158,F159,$O$2:$O158,"пришел"),"")</f>
        <v/>
      </c>
      <c r="H159" s="96" t="str">
        <f t="shared" si="1"/>
        <v/>
      </c>
      <c r="I159" s="50"/>
      <c r="J159" s="50"/>
      <c r="K159" s="50"/>
      <c r="L159" s="50"/>
      <c r="M159" s="50"/>
      <c r="N159" s="50"/>
      <c r="O159" s="50"/>
    </row>
    <row r="160">
      <c r="A160" s="97"/>
      <c r="B160" s="93"/>
      <c r="C160" s="93" t="str">
        <f t="shared" si="2"/>
        <v/>
      </c>
      <c r="D160" s="50"/>
      <c r="E160" s="95" t="s">
        <v>67</v>
      </c>
      <c r="F160" s="95" t="s">
        <v>67</v>
      </c>
      <c r="G160" s="95" t="str">
        <f>IF(F160&lt;&gt;"",VLOOKUP(D160,'БАЗА'!$A$5:$E978,5,0)-COUNTIFS($D$2:$D159,D160,$F$2:$F159,F160,$O$2:$O159,"пришел"),"")</f>
        <v/>
      </c>
      <c r="H160" s="96" t="str">
        <f t="shared" si="1"/>
        <v/>
      </c>
      <c r="I160" s="50"/>
      <c r="J160" s="50"/>
      <c r="K160" s="50"/>
      <c r="L160" s="50"/>
      <c r="M160" s="50"/>
      <c r="N160" s="50"/>
      <c r="O160" s="50"/>
    </row>
    <row r="161">
      <c r="A161" s="97"/>
      <c r="B161" s="93"/>
      <c r="C161" s="93" t="str">
        <f t="shared" si="2"/>
        <v/>
      </c>
      <c r="D161" s="50"/>
      <c r="E161" s="95" t="s">
        <v>67</v>
      </c>
      <c r="F161" s="95" t="s">
        <v>67</v>
      </c>
      <c r="G161" s="95" t="str">
        <f>IF(F161&lt;&gt;"",VLOOKUP(D161,'БАЗА'!$A$5:$E978,5,0)-COUNTIFS($D$2:$D160,D161,$F$2:$F160,F161,$O$2:$O160,"пришел"),"")</f>
        <v/>
      </c>
      <c r="H161" s="96" t="str">
        <f t="shared" si="1"/>
        <v/>
      </c>
      <c r="I161" s="50"/>
      <c r="J161" s="50"/>
      <c r="K161" s="50"/>
      <c r="L161" s="50"/>
      <c r="M161" s="50"/>
      <c r="N161" s="50"/>
      <c r="O161" s="50"/>
    </row>
    <row r="162">
      <c r="A162" s="97"/>
      <c r="B162" s="93"/>
      <c r="C162" s="93" t="str">
        <f t="shared" si="2"/>
        <v/>
      </c>
      <c r="D162" s="50"/>
      <c r="E162" s="95" t="s">
        <v>67</v>
      </c>
      <c r="F162" s="95" t="s">
        <v>67</v>
      </c>
      <c r="G162" s="95" t="str">
        <f>IF(F162&lt;&gt;"",VLOOKUP(D162,'БАЗА'!$A$5:$E978,5,0)-COUNTIFS($D$2:$D161,D162,$F$2:$F161,F162,$O$2:$O161,"пришел"),"")</f>
        <v/>
      </c>
      <c r="H162" s="96" t="str">
        <f t="shared" si="1"/>
        <v/>
      </c>
      <c r="I162" s="50"/>
      <c r="J162" s="50"/>
      <c r="K162" s="50"/>
      <c r="L162" s="50"/>
      <c r="M162" s="50"/>
      <c r="N162" s="50"/>
      <c r="O162" s="50"/>
    </row>
    <row r="163">
      <c r="A163" s="97"/>
      <c r="B163" s="93"/>
      <c r="C163" s="93" t="str">
        <f t="shared" si="2"/>
        <v/>
      </c>
      <c r="D163" s="50"/>
      <c r="E163" s="95" t="s">
        <v>67</v>
      </c>
      <c r="F163" s="95" t="s">
        <v>67</v>
      </c>
      <c r="G163" s="95" t="str">
        <f>IF(F163&lt;&gt;"",VLOOKUP(D163,'БАЗА'!$A$5:$E978,5,0)-COUNTIFS($D$2:$D162,D163,$F$2:$F162,F163,$O$2:$O162,"пришел"),"")</f>
        <v/>
      </c>
      <c r="H163" s="96" t="str">
        <f t="shared" si="1"/>
        <v/>
      </c>
      <c r="I163" s="50"/>
      <c r="J163" s="50"/>
      <c r="K163" s="50"/>
      <c r="L163" s="50"/>
      <c r="M163" s="50"/>
      <c r="N163" s="50"/>
      <c r="O163" s="50"/>
    </row>
    <row r="164">
      <c r="A164" s="97"/>
      <c r="B164" s="93"/>
      <c r="C164" s="93" t="str">
        <f t="shared" si="2"/>
        <v/>
      </c>
      <c r="D164" s="50"/>
      <c r="E164" s="95" t="s">
        <v>67</v>
      </c>
      <c r="F164" s="95" t="s">
        <v>67</v>
      </c>
      <c r="G164" s="95" t="str">
        <f>IF(F164&lt;&gt;"",VLOOKUP(D164,'БАЗА'!$A$5:$E978,5,0)-COUNTIFS($D$2:$D163,D164,$F$2:$F163,F164,$O$2:$O163,"пришел"),"")</f>
        <v/>
      </c>
      <c r="H164" s="96" t="str">
        <f t="shared" si="1"/>
        <v/>
      </c>
      <c r="I164" s="50"/>
      <c r="J164" s="50"/>
      <c r="K164" s="50"/>
      <c r="L164" s="50"/>
      <c r="M164" s="50"/>
      <c r="N164" s="50"/>
      <c r="O164" s="50"/>
    </row>
    <row r="165">
      <c r="A165" s="97"/>
      <c r="B165" s="93"/>
      <c r="C165" s="93" t="str">
        <f t="shared" si="2"/>
        <v/>
      </c>
      <c r="D165" s="50"/>
      <c r="E165" s="95" t="s">
        <v>67</v>
      </c>
      <c r="F165" s="95" t="s">
        <v>67</v>
      </c>
      <c r="G165" s="95" t="str">
        <f>IF(F165&lt;&gt;"",VLOOKUP(D165,'БАЗА'!$A$5:$E978,5,0)-COUNTIFS($D$2:$D164,D165,$F$2:$F164,F165,$O$2:$O164,"пришел"),"")</f>
        <v/>
      </c>
      <c r="H165" s="96" t="str">
        <f t="shared" si="1"/>
        <v/>
      </c>
      <c r="I165" s="50"/>
      <c r="J165" s="50"/>
      <c r="K165" s="50"/>
      <c r="L165" s="50"/>
      <c r="M165" s="50"/>
      <c r="N165" s="50"/>
      <c r="O165" s="50"/>
    </row>
    <row r="166">
      <c r="A166" s="97"/>
      <c r="B166" s="93"/>
      <c r="C166" s="93" t="str">
        <f t="shared" si="2"/>
        <v/>
      </c>
      <c r="D166" s="50"/>
      <c r="E166" s="95" t="s">
        <v>67</v>
      </c>
      <c r="F166" s="95" t="s">
        <v>67</v>
      </c>
      <c r="G166" s="95" t="str">
        <f>IF(F166&lt;&gt;"",VLOOKUP(D166,'БАЗА'!$A$5:$E978,5,0)-COUNTIFS($D$2:$D165,D166,$F$2:$F165,F166,$O$2:$O165,"пришел"),"")</f>
        <v/>
      </c>
      <c r="H166" s="96" t="str">
        <f t="shared" si="1"/>
        <v/>
      </c>
      <c r="I166" s="50"/>
      <c r="J166" s="50"/>
      <c r="K166" s="50"/>
      <c r="L166" s="50"/>
      <c r="M166" s="50"/>
      <c r="N166" s="50"/>
      <c r="O166" s="50"/>
    </row>
    <row r="167">
      <c r="A167" s="97"/>
      <c r="B167" s="93"/>
      <c r="C167" s="93" t="str">
        <f t="shared" si="2"/>
        <v/>
      </c>
      <c r="D167" s="50"/>
      <c r="E167" s="95" t="s">
        <v>67</v>
      </c>
      <c r="F167" s="95" t="s">
        <v>67</v>
      </c>
      <c r="G167" s="95" t="str">
        <f>IF(F167&lt;&gt;"",VLOOKUP(D167,'БАЗА'!$A$5:$E978,5,0)-COUNTIFS($D$2:$D166,D167,$F$2:$F166,F167,$O$2:$O166,"пришел"),"")</f>
        <v/>
      </c>
      <c r="H167" s="96" t="str">
        <f t="shared" si="1"/>
        <v/>
      </c>
      <c r="I167" s="50"/>
      <c r="J167" s="50"/>
      <c r="K167" s="50"/>
      <c r="L167" s="50"/>
      <c r="M167" s="50"/>
      <c r="N167" s="50"/>
      <c r="O167" s="50"/>
    </row>
    <row r="168">
      <c r="A168" s="97"/>
      <c r="B168" s="93"/>
      <c r="C168" s="93" t="str">
        <f t="shared" si="2"/>
        <v/>
      </c>
      <c r="D168" s="50"/>
      <c r="E168" s="95" t="s">
        <v>67</v>
      </c>
      <c r="F168" s="95" t="s">
        <v>67</v>
      </c>
      <c r="G168" s="95" t="str">
        <f>IF(F168&lt;&gt;"",VLOOKUP(D168,'БАЗА'!$A$5:$E978,5,0)-COUNTIFS($D$2:$D167,D168,$F$2:$F167,F168,$O$2:$O167,"пришел"),"")</f>
        <v/>
      </c>
      <c r="H168" s="96" t="str">
        <f t="shared" si="1"/>
        <v/>
      </c>
      <c r="I168" s="50"/>
      <c r="J168" s="50"/>
      <c r="K168" s="50"/>
      <c r="L168" s="50"/>
      <c r="M168" s="50"/>
      <c r="N168" s="50"/>
      <c r="O168" s="50"/>
    </row>
    <row r="169">
      <c r="A169" s="97"/>
      <c r="B169" s="93"/>
      <c r="C169" s="93" t="str">
        <f t="shared" si="2"/>
        <v/>
      </c>
      <c r="D169" s="50"/>
      <c r="E169" s="95" t="s">
        <v>67</v>
      </c>
      <c r="F169" s="95" t="s">
        <v>67</v>
      </c>
      <c r="G169" s="95" t="str">
        <f>IF(F169&lt;&gt;"",VLOOKUP(D169,'БАЗА'!$A$5:$E978,5,0)-COUNTIFS($D$2:$D168,D169,$F$2:$F168,F169,$O$2:$O168,"пришел"),"")</f>
        <v/>
      </c>
      <c r="H169" s="96" t="str">
        <f t="shared" si="1"/>
        <v/>
      </c>
      <c r="I169" s="50"/>
      <c r="J169" s="50"/>
      <c r="K169" s="50"/>
      <c r="L169" s="50"/>
      <c r="M169" s="50"/>
      <c r="N169" s="50"/>
      <c r="O169" s="50"/>
    </row>
    <row r="170">
      <c r="A170" s="97"/>
      <c r="B170" s="93"/>
      <c r="C170" s="93" t="str">
        <f t="shared" si="2"/>
        <v/>
      </c>
      <c r="D170" s="50"/>
      <c r="E170" s="95" t="s">
        <v>67</v>
      </c>
      <c r="F170" s="95" t="s">
        <v>67</v>
      </c>
      <c r="G170" s="95" t="str">
        <f>IF(F170&lt;&gt;"",VLOOKUP(D170,'БАЗА'!$A$5:$E978,5,0)-COUNTIFS($D$2:$D169,D170,$F$2:$F169,F170,$O$2:$O169,"пришел"),"")</f>
        <v/>
      </c>
      <c r="H170" s="96" t="str">
        <f t="shared" si="1"/>
        <v/>
      </c>
      <c r="I170" s="50"/>
      <c r="J170" s="50"/>
      <c r="K170" s="50"/>
      <c r="L170" s="50"/>
      <c r="M170" s="50"/>
      <c r="N170" s="50"/>
      <c r="O170" s="50"/>
    </row>
    <row r="171">
      <c r="A171" s="97"/>
      <c r="B171" s="93"/>
      <c r="C171" s="93" t="str">
        <f t="shared" si="2"/>
        <v/>
      </c>
      <c r="D171" s="50"/>
      <c r="E171" s="95" t="s">
        <v>67</v>
      </c>
      <c r="F171" s="95" t="s">
        <v>67</v>
      </c>
      <c r="G171" s="95" t="str">
        <f>IF(F171&lt;&gt;"",VLOOKUP(D171,'БАЗА'!$A$5:$E978,5,0)-COUNTIFS($D$2:$D170,D171,$F$2:$F170,F171,$O$2:$O170,"пришел"),"")</f>
        <v/>
      </c>
      <c r="H171" s="96" t="str">
        <f t="shared" si="1"/>
        <v/>
      </c>
      <c r="I171" s="50"/>
      <c r="J171" s="50"/>
      <c r="K171" s="50"/>
      <c r="L171" s="50"/>
      <c r="M171" s="50"/>
      <c r="N171" s="50"/>
      <c r="O171" s="50"/>
    </row>
    <row r="172">
      <c r="A172" s="97"/>
      <c r="B172" s="93"/>
      <c r="C172" s="93" t="str">
        <f t="shared" si="2"/>
        <v/>
      </c>
      <c r="D172" s="50"/>
      <c r="E172" s="95" t="s">
        <v>67</v>
      </c>
      <c r="F172" s="95" t="s">
        <v>67</v>
      </c>
      <c r="G172" s="95" t="str">
        <f>IF(F172&lt;&gt;"",VLOOKUP(D172,'БАЗА'!$A$5:$E978,5,0)-COUNTIFS($D$2:$D171,D172,$F$2:$F171,F172,$O$2:$O171,"пришел"),"")</f>
        <v/>
      </c>
      <c r="H172" s="96" t="str">
        <f t="shared" si="1"/>
        <v/>
      </c>
      <c r="I172" s="50"/>
      <c r="J172" s="50"/>
      <c r="K172" s="50"/>
      <c r="L172" s="50"/>
      <c r="M172" s="50"/>
      <c r="N172" s="50"/>
      <c r="O172" s="50"/>
    </row>
    <row r="173">
      <c r="A173" s="97"/>
      <c r="B173" s="93"/>
      <c r="C173" s="93" t="str">
        <f t="shared" si="2"/>
        <v/>
      </c>
      <c r="D173" s="50"/>
      <c r="E173" s="95" t="s">
        <v>67</v>
      </c>
      <c r="F173" s="95" t="s">
        <v>67</v>
      </c>
      <c r="G173" s="95" t="str">
        <f>IF(F173&lt;&gt;"",VLOOKUP(D173,'БАЗА'!$A$5:$E978,5,0)-COUNTIFS($D$2:$D172,D173,$F$2:$F172,F173,$O$2:$O172,"пришел"),"")</f>
        <v/>
      </c>
      <c r="H173" s="96" t="str">
        <f t="shared" si="1"/>
        <v/>
      </c>
      <c r="I173" s="50"/>
      <c r="J173" s="50"/>
      <c r="K173" s="50"/>
      <c r="L173" s="50"/>
      <c r="M173" s="50"/>
      <c r="N173" s="50"/>
      <c r="O173" s="50"/>
    </row>
    <row r="174">
      <c r="A174" s="97"/>
      <c r="B174" s="93"/>
      <c r="C174" s="93" t="str">
        <f t="shared" si="2"/>
        <v/>
      </c>
      <c r="D174" s="50"/>
      <c r="E174" s="95" t="s">
        <v>67</v>
      </c>
      <c r="F174" s="95" t="s">
        <v>67</v>
      </c>
      <c r="G174" s="95" t="str">
        <f>IF(F174&lt;&gt;"",VLOOKUP(D174,'БАЗА'!$A$5:$E978,5,0)-COUNTIFS($D$2:$D173,D174,$F$2:$F173,F174,$O$2:$O173,"пришел"),"")</f>
        <v/>
      </c>
      <c r="H174" s="96" t="str">
        <f t="shared" si="1"/>
        <v/>
      </c>
      <c r="I174" s="50"/>
      <c r="J174" s="50"/>
      <c r="K174" s="50"/>
      <c r="L174" s="50"/>
      <c r="M174" s="50"/>
      <c r="N174" s="50"/>
      <c r="O174" s="50"/>
    </row>
    <row r="175">
      <c r="A175" s="97"/>
      <c r="B175" s="93"/>
      <c r="C175" s="93" t="str">
        <f t="shared" si="2"/>
        <v/>
      </c>
      <c r="D175" s="50"/>
      <c r="E175" s="95" t="s">
        <v>67</v>
      </c>
      <c r="F175" s="95" t="s">
        <v>67</v>
      </c>
      <c r="G175" s="95" t="str">
        <f>IF(F175&lt;&gt;"",VLOOKUP(D175,'БАЗА'!$A$5:$E978,5,0)-COUNTIFS($D$2:$D174,D175,$F$2:$F174,F175,$O$2:$O174,"пришел"),"")</f>
        <v/>
      </c>
      <c r="H175" s="96" t="str">
        <f t="shared" si="1"/>
        <v/>
      </c>
      <c r="I175" s="50"/>
      <c r="J175" s="50"/>
      <c r="K175" s="50"/>
      <c r="L175" s="50"/>
      <c r="M175" s="50"/>
      <c r="N175" s="50"/>
      <c r="O175" s="50"/>
    </row>
    <row r="176">
      <c r="A176" s="97"/>
      <c r="B176" s="93"/>
      <c r="C176" s="93" t="str">
        <f t="shared" si="2"/>
        <v/>
      </c>
      <c r="D176" s="50"/>
      <c r="E176" s="95" t="s">
        <v>67</v>
      </c>
      <c r="F176" s="95" t="s">
        <v>67</v>
      </c>
      <c r="G176" s="95" t="str">
        <f>IF(F176&lt;&gt;"",VLOOKUP(D176,'БАЗА'!$A$5:$E978,5,0)-COUNTIFS($D$2:$D175,D176,$F$2:$F175,F176,$O$2:$O175,"пришел"),"")</f>
        <v/>
      </c>
      <c r="H176" s="96" t="str">
        <f t="shared" si="1"/>
        <v/>
      </c>
      <c r="I176" s="50"/>
      <c r="J176" s="50"/>
      <c r="K176" s="50"/>
      <c r="L176" s="50"/>
      <c r="M176" s="50"/>
      <c r="N176" s="50"/>
      <c r="O176" s="50"/>
    </row>
    <row r="177">
      <c r="A177" s="97"/>
      <c r="B177" s="93"/>
      <c r="C177" s="93" t="str">
        <f t="shared" si="2"/>
        <v/>
      </c>
      <c r="D177" s="50"/>
      <c r="E177" s="95" t="s">
        <v>67</v>
      </c>
      <c r="F177" s="95" t="s">
        <v>67</v>
      </c>
      <c r="G177" s="95" t="str">
        <f>IF(F177&lt;&gt;"",VLOOKUP(D177,'БАЗА'!$A$5:$E978,5,0)-COUNTIFS($D$2:$D176,D177,$F$2:$F176,F177,$O$2:$O176,"пришел"),"")</f>
        <v/>
      </c>
      <c r="H177" s="96" t="str">
        <f t="shared" si="1"/>
        <v/>
      </c>
      <c r="I177" s="50"/>
      <c r="J177" s="50"/>
      <c r="K177" s="50"/>
      <c r="L177" s="50"/>
      <c r="M177" s="50"/>
      <c r="N177" s="50"/>
      <c r="O177" s="50"/>
    </row>
    <row r="178">
      <c r="A178" s="97"/>
      <c r="B178" s="93"/>
      <c r="C178" s="93" t="str">
        <f t="shared" si="2"/>
        <v/>
      </c>
      <c r="D178" s="50"/>
      <c r="E178" s="95" t="s">
        <v>67</v>
      </c>
      <c r="F178" s="95" t="s">
        <v>67</v>
      </c>
      <c r="G178" s="95" t="str">
        <f>IF(F178&lt;&gt;"",VLOOKUP(D178,'БАЗА'!$A$5:$E978,5,0)-COUNTIFS($D$2:$D177,D178,$F$2:$F177,F178,$O$2:$O177,"пришел"),"")</f>
        <v/>
      </c>
      <c r="H178" s="96" t="str">
        <f t="shared" si="1"/>
        <v/>
      </c>
      <c r="I178" s="50"/>
      <c r="J178" s="50"/>
      <c r="K178" s="50"/>
      <c r="L178" s="50"/>
      <c r="M178" s="50"/>
      <c r="N178" s="50"/>
      <c r="O178" s="50"/>
    </row>
    <row r="179">
      <c r="A179" s="97"/>
      <c r="B179" s="93"/>
      <c r="C179" s="93" t="str">
        <f t="shared" si="2"/>
        <v/>
      </c>
      <c r="D179" s="50"/>
      <c r="E179" s="95" t="s">
        <v>67</v>
      </c>
      <c r="F179" s="95" t="s">
        <v>67</v>
      </c>
      <c r="G179" s="95" t="str">
        <f>IF(F179&lt;&gt;"",VLOOKUP(D179,'БАЗА'!$A$5:$E978,5,0)-COUNTIFS($D$2:$D178,D179,$F$2:$F178,F179,$O$2:$O178,"пришел"),"")</f>
        <v/>
      </c>
      <c r="H179" s="96" t="str">
        <f t="shared" si="1"/>
        <v/>
      </c>
      <c r="I179" s="50"/>
      <c r="J179" s="50"/>
      <c r="K179" s="50"/>
      <c r="L179" s="50"/>
      <c r="M179" s="50"/>
      <c r="N179" s="50"/>
      <c r="O179" s="50"/>
    </row>
    <row r="180">
      <c r="A180" s="97"/>
      <c r="B180" s="93"/>
      <c r="C180" s="93" t="str">
        <f t="shared" si="2"/>
        <v/>
      </c>
      <c r="D180" s="50"/>
      <c r="E180" s="95" t="s">
        <v>67</v>
      </c>
      <c r="F180" s="95" t="s">
        <v>67</v>
      </c>
      <c r="G180" s="95" t="str">
        <f>IF(F180&lt;&gt;"",VLOOKUP(D180,'БАЗА'!$A$5:$E978,5,0)-COUNTIFS($D$2:$D179,D180,$F$2:$F179,F180,$O$2:$O179,"пришел"),"")</f>
        <v/>
      </c>
      <c r="H180" s="96" t="str">
        <f t="shared" si="1"/>
        <v/>
      </c>
      <c r="I180" s="50"/>
      <c r="J180" s="50"/>
      <c r="K180" s="50"/>
      <c r="L180" s="50"/>
      <c r="M180" s="50"/>
      <c r="N180" s="50"/>
      <c r="O180" s="50"/>
    </row>
    <row r="181">
      <c r="A181" s="97"/>
      <c r="B181" s="93"/>
      <c r="C181" s="93" t="str">
        <f t="shared" si="2"/>
        <v/>
      </c>
      <c r="D181" s="50"/>
      <c r="E181" s="95" t="s">
        <v>67</v>
      </c>
      <c r="F181" s="95" t="s">
        <v>67</v>
      </c>
      <c r="G181" s="95" t="str">
        <f>IF(F181&lt;&gt;"",VLOOKUP(D181,'БАЗА'!$A$5:$E978,5,0)-COUNTIFS($D$2:$D180,D181,$F$2:$F180,F181,$O$2:$O180,"пришел"),"")</f>
        <v/>
      </c>
      <c r="H181" s="96" t="str">
        <f t="shared" si="1"/>
        <v/>
      </c>
      <c r="I181" s="50"/>
      <c r="J181" s="50"/>
      <c r="K181" s="50"/>
      <c r="L181" s="50"/>
      <c r="M181" s="50"/>
      <c r="N181" s="50"/>
      <c r="O181" s="50"/>
    </row>
    <row r="182">
      <c r="A182" s="97"/>
      <c r="B182" s="93"/>
      <c r="C182" s="93" t="str">
        <f t="shared" si="2"/>
        <v/>
      </c>
      <c r="D182" s="50"/>
      <c r="E182" s="95" t="s">
        <v>67</v>
      </c>
      <c r="F182" s="95" t="s">
        <v>67</v>
      </c>
      <c r="G182" s="95" t="str">
        <f>IF(F182&lt;&gt;"",VLOOKUP(D182,'БАЗА'!$A$5:$E978,5,0)-COUNTIFS($D$2:$D181,D182,$F$2:$F181,F182,$O$2:$O181,"пришел"),"")</f>
        <v/>
      </c>
      <c r="H182" s="96" t="str">
        <f t="shared" si="1"/>
        <v/>
      </c>
      <c r="I182" s="50"/>
      <c r="J182" s="50"/>
      <c r="K182" s="50"/>
      <c r="L182" s="50"/>
      <c r="M182" s="50"/>
      <c r="N182" s="50"/>
      <c r="O182" s="50"/>
    </row>
    <row r="183">
      <c r="A183" s="97"/>
      <c r="B183" s="93"/>
      <c r="C183" s="93" t="str">
        <f t="shared" si="2"/>
        <v/>
      </c>
      <c r="D183" s="50"/>
      <c r="E183" s="95" t="s">
        <v>67</v>
      </c>
      <c r="F183" s="95" t="s">
        <v>67</v>
      </c>
      <c r="G183" s="95" t="str">
        <f>IF(F183&lt;&gt;"",VLOOKUP(D183,'БАЗА'!$A$5:$E978,5,0)-COUNTIFS($D$2:$D182,D183,$F$2:$F182,F183,$O$2:$O182,"пришел"),"")</f>
        <v/>
      </c>
      <c r="H183" s="96" t="str">
        <f t="shared" si="1"/>
        <v/>
      </c>
      <c r="I183" s="50"/>
      <c r="J183" s="50"/>
      <c r="K183" s="50"/>
      <c r="L183" s="50"/>
      <c r="M183" s="50"/>
      <c r="N183" s="50"/>
      <c r="O183" s="50"/>
    </row>
    <row r="184">
      <c r="A184" s="97"/>
      <c r="B184" s="93"/>
      <c r="C184" s="93" t="str">
        <f t="shared" si="2"/>
        <v/>
      </c>
      <c r="D184" s="50"/>
      <c r="E184" s="95" t="s">
        <v>67</v>
      </c>
      <c r="F184" s="95" t="s">
        <v>67</v>
      </c>
      <c r="G184" s="95" t="str">
        <f>IF(F184&lt;&gt;"",VLOOKUP(D184,'БАЗА'!$A$5:$E978,5,0)-COUNTIFS($D$2:$D183,D184,$F$2:$F183,F184,$O$2:$O183,"пришел"),"")</f>
        <v/>
      </c>
      <c r="H184" s="96" t="str">
        <f t="shared" si="1"/>
        <v/>
      </c>
      <c r="I184" s="50"/>
      <c r="J184" s="50"/>
      <c r="K184" s="50"/>
      <c r="L184" s="50"/>
      <c r="M184" s="50"/>
      <c r="N184" s="50"/>
      <c r="O184" s="50"/>
    </row>
    <row r="185">
      <c r="A185" s="97"/>
      <c r="B185" s="93"/>
      <c r="C185" s="93" t="str">
        <f t="shared" si="2"/>
        <v/>
      </c>
      <c r="D185" s="50"/>
      <c r="E185" s="95" t="s">
        <v>67</v>
      </c>
      <c r="F185" s="95" t="s">
        <v>67</v>
      </c>
      <c r="G185" s="95" t="str">
        <f>IF(F185&lt;&gt;"",VLOOKUP(D185,'БАЗА'!$A$5:$E978,5,0)-COUNTIFS($D$2:$D184,D185,$F$2:$F184,F185,$O$2:$O184,"пришел"),"")</f>
        <v/>
      </c>
      <c r="H185" s="96" t="str">
        <f t="shared" si="1"/>
        <v/>
      </c>
      <c r="I185" s="50"/>
      <c r="J185" s="50"/>
      <c r="K185" s="50"/>
      <c r="L185" s="50"/>
      <c r="M185" s="50"/>
      <c r="N185" s="50"/>
      <c r="O185" s="50"/>
    </row>
    <row r="186">
      <c r="A186" s="97"/>
      <c r="B186" s="93"/>
      <c r="C186" s="93" t="str">
        <f t="shared" si="2"/>
        <v/>
      </c>
      <c r="D186" s="50"/>
      <c r="E186" s="95" t="s">
        <v>67</v>
      </c>
      <c r="F186" s="95" t="s">
        <v>67</v>
      </c>
      <c r="G186" s="95" t="str">
        <f>IF(F186&lt;&gt;"",VLOOKUP(D186,'БАЗА'!$A$5:$E978,5,0)-COUNTIFS($D$2:$D185,D186,$F$2:$F185,F186,$O$2:$O185,"пришел"),"")</f>
        <v/>
      </c>
      <c r="H186" s="96" t="str">
        <f t="shared" si="1"/>
        <v/>
      </c>
      <c r="I186" s="50"/>
      <c r="J186" s="50"/>
      <c r="K186" s="50"/>
      <c r="L186" s="50"/>
      <c r="M186" s="50"/>
      <c r="N186" s="50"/>
      <c r="O186" s="50"/>
    </row>
    <row r="187">
      <c r="A187" s="97"/>
      <c r="B187" s="93"/>
      <c r="C187" s="93" t="str">
        <f t="shared" si="2"/>
        <v/>
      </c>
      <c r="D187" s="50"/>
      <c r="E187" s="95" t="s">
        <v>67</v>
      </c>
      <c r="F187" s="95" t="s">
        <v>67</v>
      </c>
      <c r="G187" s="95" t="str">
        <f>IF(F187&lt;&gt;"",VLOOKUP(D187,'БАЗА'!$A$5:$E978,5,0)-COUNTIFS($D$2:$D186,D187,$F$2:$F186,F187,$O$2:$O186,"пришел"),"")</f>
        <v/>
      </c>
      <c r="H187" s="96" t="str">
        <f t="shared" si="1"/>
        <v/>
      </c>
      <c r="I187" s="50"/>
      <c r="J187" s="50"/>
      <c r="K187" s="50"/>
      <c r="L187" s="50"/>
      <c r="M187" s="50"/>
      <c r="N187" s="50"/>
      <c r="O187" s="50"/>
    </row>
    <row r="188">
      <c r="A188" s="97"/>
      <c r="B188" s="93"/>
      <c r="C188" s="93" t="str">
        <f t="shared" si="2"/>
        <v/>
      </c>
      <c r="D188" s="50"/>
      <c r="E188" s="95" t="s">
        <v>67</v>
      </c>
      <c r="F188" s="95" t="s">
        <v>67</v>
      </c>
      <c r="G188" s="95" t="str">
        <f>IF(F188&lt;&gt;"",VLOOKUP(D188,'БАЗА'!$A$5:$E978,5,0)-COUNTIFS($D$2:$D187,D188,$F$2:$F187,F188,$O$2:$O187,"пришел"),"")</f>
        <v/>
      </c>
      <c r="H188" s="96" t="str">
        <f t="shared" si="1"/>
        <v/>
      </c>
      <c r="I188" s="50"/>
      <c r="J188" s="50"/>
      <c r="K188" s="50"/>
      <c r="L188" s="50"/>
      <c r="M188" s="50"/>
      <c r="N188" s="50"/>
      <c r="O188" s="50"/>
    </row>
    <row r="189">
      <c r="A189" s="97"/>
      <c r="B189" s="93"/>
      <c r="C189" s="93" t="str">
        <f t="shared" si="2"/>
        <v/>
      </c>
      <c r="D189" s="50"/>
      <c r="E189" s="95" t="s">
        <v>67</v>
      </c>
      <c r="F189" s="95" t="s">
        <v>67</v>
      </c>
      <c r="G189" s="95" t="str">
        <f>IF(F189&lt;&gt;"",VLOOKUP(D189,'БАЗА'!$A$5:$E978,5,0)-COUNTIFS($D$2:$D188,D189,$F$2:$F188,F189,$O$2:$O188,"пришел"),"")</f>
        <v/>
      </c>
      <c r="H189" s="96" t="str">
        <f t="shared" si="1"/>
        <v/>
      </c>
      <c r="I189" s="50"/>
      <c r="J189" s="50"/>
      <c r="K189" s="50"/>
      <c r="L189" s="50"/>
      <c r="M189" s="50"/>
      <c r="N189" s="50"/>
      <c r="O189" s="50"/>
    </row>
    <row r="190">
      <c r="A190" s="97"/>
      <c r="B190" s="93"/>
      <c r="C190" s="93" t="str">
        <f t="shared" si="2"/>
        <v/>
      </c>
      <c r="D190" s="50"/>
      <c r="E190" s="95" t="s">
        <v>67</v>
      </c>
      <c r="F190" s="95" t="s">
        <v>67</v>
      </c>
      <c r="G190" s="95" t="str">
        <f>IF(F190&lt;&gt;"",VLOOKUP(D190,'БАЗА'!$A$5:$E978,5,0)-COUNTIFS($D$2:$D189,D190,$F$2:$F189,F190,$O$2:$O189,"пришел"),"")</f>
        <v/>
      </c>
      <c r="H190" s="96" t="str">
        <f t="shared" si="1"/>
        <v/>
      </c>
      <c r="I190" s="50"/>
      <c r="J190" s="50"/>
      <c r="K190" s="50"/>
      <c r="L190" s="50"/>
      <c r="M190" s="50"/>
      <c r="N190" s="50"/>
      <c r="O190" s="50"/>
    </row>
    <row r="191">
      <c r="A191" s="97"/>
      <c r="B191" s="93"/>
      <c r="C191" s="93" t="str">
        <f t="shared" si="2"/>
        <v/>
      </c>
      <c r="D191" s="50"/>
      <c r="E191" s="95" t="s">
        <v>67</v>
      </c>
      <c r="F191" s="95" t="s">
        <v>67</v>
      </c>
      <c r="G191" s="95" t="str">
        <f>IF(F191&lt;&gt;"",VLOOKUP(D191,'БАЗА'!$A$5:$E978,5,0)-COUNTIFS($D$2:$D190,D191,$F$2:$F190,F191,$O$2:$O190,"пришел"),"")</f>
        <v/>
      </c>
      <c r="H191" s="96" t="str">
        <f t="shared" si="1"/>
        <v/>
      </c>
      <c r="I191" s="50"/>
      <c r="J191" s="50"/>
      <c r="K191" s="50"/>
      <c r="L191" s="50"/>
      <c r="M191" s="50"/>
      <c r="N191" s="50"/>
      <c r="O191" s="50"/>
    </row>
    <row r="192">
      <c r="A192" s="97"/>
      <c r="B192" s="93"/>
      <c r="C192" s="93" t="str">
        <f t="shared" si="2"/>
        <v/>
      </c>
      <c r="D192" s="50"/>
      <c r="E192" s="95" t="s">
        <v>67</v>
      </c>
      <c r="F192" s="95" t="s">
        <v>67</v>
      </c>
      <c r="G192" s="95" t="str">
        <f>IF(F192&lt;&gt;"",VLOOKUP(D192,'БАЗА'!$A$5:$E978,5,0)-COUNTIFS($D$2:$D191,D192,$F$2:$F191,F192,$O$2:$O191,"пришел"),"")</f>
        <v/>
      </c>
      <c r="H192" s="96" t="str">
        <f t="shared" si="1"/>
        <v/>
      </c>
      <c r="I192" s="50"/>
      <c r="J192" s="50"/>
      <c r="K192" s="50"/>
      <c r="L192" s="50"/>
      <c r="M192" s="50"/>
      <c r="N192" s="50"/>
      <c r="O192" s="50"/>
    </row>
    <row r="193">
      <c r="A193" s="97"/>
      <c r="B193" s="93"/>
      <c r="C193" s="93" t="str">
        <f t="shared" si="2"/>
        <v/>
      </c>
      <c r="D193" s="50"/>
      <c r="E193" s="95" t="s">
        <v>67</v>
      </c>
      <c r="F193" s="95" t="s">
        <v>67</v>
      </c>
      <c r="G193" s="95" t="str">
        <f>IF(F193&lt;&gt;"",VLOOKUP(D193,'БАЗА'!$A$5:$E978,5,0)-COUNTIFS($D$2:$D192,D193,$F$2:$F192,F193,$O$2:$O192,"пришел"),"")</f>
        <v/>
      </c>
      <c r="H193" s="96" t="str">
        <f t="shared" si="1"/>
        <v/>
      </c>
      <c r="I193" s="50"/>
      <c r="J193" s="50"/>
      <c r="K193" s="50"/>
      <c r="L193" s="50"/>
      <c r="M193" s="50"/>
      <c r="N193" s="50"/>
      <c r="O193" s="50"/>
    </row>
    <row r="194">
      <c r="A194" s="97"/>
      <c r="B194" s="93"/>
      <c r="C194" s="93" t="str">
        <f t="shared" si="2"/>
        <v/>
      </c>
      <c r="D194" s="50"/>
      <c r="E194" s="95" t="s">
        <v>67</v>
      </c>
      <c r="F194" s="95" t="s">
        <v>67</v>
      </c>
      <c r="G194" s="95" t="str">
        <f>IF(F194&lt;&gt;"",VLOOKUP(D194,'БАЗА'!$A$5:$E978,5,0)-COUNTIFS($D$2:$D193,D194,$F$2:$F193,F194,$O$2:$O193,"пришел"),"")</f>
        <v/>
      </c>
      <c r="H194" s="96" t="str">
        <f t="shared" si="1"/>
        <v/>
      </c>
      <c r="I194" s="50"/>
      <c r="J194" s="50"/>
      <c r="K194" s="50"/>
      <c r="L194" s="50"/>
      <c r="M194" s="50"/>
      <c r="N194" s="50"/>
      <c r="O194" s="50"/>
    </row>
    <row r="195">
      <c r="A195" s="97"/>
      <c r="B195" s="93"/>
      <c r="C195" s="93" t="str">
        <f t="shared" si="2"/>
        <v/>
      </c>
      <c r="D195" s="50"/>
      <c r="E195" s="95" t="s">
        <v>67</v>
      </c>
      <c r="F195" s="95" t="s">
        <v>67</v>
      </c>
      <c r="G195" s="95" t="str">
        <f>IF(F195&lt;&gt;"",VLOOKUP(D195,'БАЗА'!$A$5:$E978,5,0)-COUNTIFS($D$2:$D194,D195,$F$2:$F194,F195,$O$2:$O194,"пришел"),"")</f>
        <v/>
      </c>
      <c r="H195" s="96" t="str">
        <f t="shared" si="1"/>
        <v/>
      </c>
      <c r="I195" s="50"/>
      <c r="J195" s="50"/>
      <c r="K195" s="50"/>
      <c r="L195" s="50"/>
      <c r="M195" s="50"/>
      <c r="N195" s="50"/>
      <c r="O195" s="50"/>
    </row>
    <row r="196">
      <c r="A196" s="97"/>
      <c r="B196" s="93"/>
      <c r="C196" s="93" t="str">
        <f t="shared" si="2"/>
        <v/>
      </c>
      <c r="D196" s="50"/>
      <c r="E196" s="95" t="s">
        <v>67</v>
      </c>
      <c r="F196" s="95" t="s">
        <v>67</v>
      </c>
      <c r="G196" s="95" t="str">
        <f>IF(F196&lt;&gt;"",VLOOKUP(D196,'БАЗА'!$A$5:$E978,5,0)-COUNTIFS($D$2:$D195,D196,$F$2:$F195,F196,$O$2:$O195,"пришел"),"")</f>
        <v/>
      </c>
      <c r="H196" s="96" t="str">
        <f t="shared" si="1"/>
        <v/>
      </c>
      <c r="I196" s="50"/>
      <c r="J196" s="50"/>
      <c r="K196" s="50"/>
      <c r="L196" s="50"/>
      <c r="M196" s="50"/>
      <c r="N196" s="50"/>
      <c r="O196" s="50"/>
    </row>
    <row r="197">
      <c r="A197" s="97"/>
      <c r="B197" s="93"/>
      <c r="C197" s="93" t="str">
        <f t="shared" si="2"/>
        <v/>
      </c>
      <c r="D197" s="50"/>
      <c r="E197" s="95" t="s">
        <v>67</v>
      </c>
      <c r="F197" s="95" t="s">
        <v>67</v>
      </c>
      <c r="G197" s="95" t="str">
        <f>IF(F197&lt;&gt;"",VLOOKUP(D197,'БАЗА'!$A$5:$E978,5,0)-COUNTIFS($D$2:$D196,D197,$F$2:$F196,F197,$O$2:$O196,"пришел"),"")</f>
        <v/>
      </c>
      <c r="H197" s="96" t="str">
        <f t="shared" si="1"/>
        <v/>
      </c>
      <c r="I197" s="50"/>
      <c r="J197" s="50"/>
      <c r="K197" s="50"/>
      <c r="L197" s="50"/>
      <c r="M197" s="50"/>
      <c r="N197" s="50"/>
      <c r="O197" s="50"/>
    </row>
    <row r="198">
      <c r="A198" s="97"/>
      <c r="B198" s="93"/>
      <c r="C198" s="93" t="str">
        <f t="shared" si="2"/>
        <v/>
      </c>
      <c r="D198" s="50"/>
      <c r="E198" s="95" t="s">
        <v>67</v>
      </c>
      <c r="F198" s="95" t="s">
        <v>67</v>
      </c>
      <c r="G198" s="95" t="str">
        <f>IF(F198&lt;&gt;"",VLOOKUP(D198,'БАЗА'!$A$5:$E978,5,0)-COUNTIFS($D$2:$D197,D198,$F$2:$F197,F198,$O$2:$O197,"пришел"),"")</f>
        <v/>
      </c>
      <c r="H198" s="96" t="str">
        <f t="shared" si="1"/>
        <v/>
      </c>
      <c r="I198" s="50"/>
      <c r="J198" s="50"/>
      <c r="K198" s="50"/>
      <c r="L198" s="50"/>
      <c r="M198" s="50"/>
      <c r="N198" s="50"/>
      <c r="O198" s="50"/>
    </row>
    <row r="199">
      <c r="A199" s="97"/>
      <c r="B199" s="93"/>
      <c r="C199" s="93" t="str">
        <f t="shared" si="2"/>
        <v/>
      </c>
      <c r="D199" s="50"/>
      <c r="E199" s="95" t="s">
        <v>67</v>
      </c>
      <c r="F199" s="95" t="s">
        <v>67</v>
      </c>
      <c r="G199" s="95" t="str">
        <f>IF(F199&lt;&gt;"",VLOOKUP(D199,'БАЗА'!$A$5:$E978,5,0)-COUNTIFS($D$2:$D198,D199,$F$2:$F198,F199,$O$2:$O198,"пришел"),"")</f>
        <v/>
      </c>
      <c r="H199" s="96" t="str">
        <f t="shared" si="1"/>
        <v/>
      </c>
      <c r="I199" s="50"/>
      <c r="J199" s="50"/>
      <c r="K199" s="50"/>
      <c r="L199" s="50"/>
      <c r="M199" s="50"/>
      <c r="N199" s="50"/>
      <c r="O199" s="50"/>
    </row>
    <row r="200">
      <c r="A200" s="97"/>
      <c r="B200" s="93"/>
      <c r="C200" s="93" t="str">
        <f t="shared" si="2"/>
        <v/>
      </c>
      <c r="D200" s="50"/>
      <c r="E200" s="95" t="s">
        <v>67</v>
      </c>
      <c r="F200" s="95" t="s">
        <v>67</v>
      </c>
      <c r="G200" s="95" t="str">
        <f>IF(F200&lt;&gt;"",VLOOKUP(D200,'БАЗА'!$A$5:$E978,5,0)-COUNTIFS($D$2:$D199,D200,$F$2:$F199,F200,$O$2:$O199,"пришел"),"")</f>
        <v/>
      </c>
      <c r="H200" s="96" t="str">
        <f t="shared" si="1"/>
        <v/>
      </c>
      <c r="I200" s="50"/>
      <c r="J200" s="50"/>
      <c r="K200" s="50"/>
      <c r="L200" s="50"/>
      <c r="M200" s="50"/>
      <c r="N200" s="50"/>
      <c r="O200" s="50"/>
    </row>
    <row r="201">
      <c r="A201" s="97"/>
      <c r="B201" s="93"/>
      <c r="C201" s="93" t="str">
        <f t="shared" si="2"/>
        <v/>
      </c>
      <c r="D201" s="50"/>
      <c r="E201" s="95" t="s">
        <v>67</v>
      </c>
      <c r="F201" s="95" t="s">
        <v>67</v>
      </c>
      <c r="G201" s="95" t="str">
        <f>IF(F201&lt;&gt;"",VLOOKUP(D201,'БАЗА'!$A$5:$E978,5,0)-COUNTIFS($D$2:$D200,D201,$F$2:$F200,F201,$O$2:$O200,"пришел"),"")</f>
        <v/>
      </c>
      <c r="H201" s="96" t="str">
        <f t="shared" si="1"/>
        <v/>
      </c>
      <c r="I201" s="50"/>
      <c r="J201" s="50"/>
      <c r="K201" s="50"/>
      <c r="L201" s="50"/>
      <c r="M201" s="50"/>
      <c r="N201" s="50"/>
      <c r="O201" s="50"/>
    </row>
    <row r="202">
      <c r="A202" s="97"/>
      <c r="B202" s="93"/>
      <c r="C202" s="93" t="str">
        <f t="shared" si="2"/>
        <v/>
      </c>
      <c r="D202" s="50"/>
      <c r="E202" s="95" t="s">
        <v>67</v>
      </c>
      <c r="F202" s="95" t="s">
        <v>67</v>
      </c>
      <c r="G202" s="95" t="str">
        <f>IF(F202&lt;&gt;"",VLOOKUP(D202,'БАЗА'!$A$5:$E978,5,0)-COUNTIFS($D$2:$D201,D202,$F$2:$F201,F202,$O$2:$O201,"пришел"),"")</f>
        <v/>
      </c>
      <c r="H202" s="96" t="str">
        <f t="shared" si="1"/>
        <v/>
      </c>
      <c r="I202" s="50"/>
      <c r="J202" s="50"/>
      <c r="K202" s="50"/>
      <c r="L202" s="50"/>
      <c r="M202" s="50"/>
      <c r="N202" s="50"/>
      <c r="O202" s="50"/>
    </row>
    <row r="203">
      <c r="A203" s="97"/>
      <c r="B203" s="93"/>
      <c r="C203" s="93" t="str">
        <f t="shared" si="2"/>
        <v/>
      </c>
      <c r="D203" s="50"/>
      <c r="E203" s="95" t="s">
        <v>67</v>
      </c>
      <c r="F203" s="95" t="s">
        <v>67</v>
      </c>
      <c r="G203" s="95" t="str">
        <f>IF(F203&lt;&gt;"",VLOOKUP(D203,'БАЗА'!$A$5:$E978,5,0)-COUNTIFS($D$2:$D202,D203,$F$2:$F202,F203,$O$2:$O202,"пришел"),"")</f>
        <v/>
      </c>
      <c r="H203" s="96" t="str">
        <f t="shared" si="1"/>
        <v/>
      </c>
      <c r="I203" s="50"/>
      <c r="J203" s="50"/>
      <c r="K203" s="50"/>
      <c r="L203" s="50"/>
      <c r="M203" s="50"/>
      <c r="N203" s="50"/>
      <c r="O203" s="50"/>
    </row>
    <row r="204">
      <c r="A204" s="97"/>
      <c r="B204" s="93"/>
      <c r="C204" s="93" t="str">
        <f t="shared" si="2"/>
        <v/>
      </c>
      <c r="D204" s="50"/>
      <c r="E204" s="95" t="s">
        <v>67</v>
      </c>
      <c r="F204" s="95" t="s">
        <v>67</v>
      </c>
      <c r="G204" s="95" t="str">
        <f>IF(F204&lt;&gt;"",VLOOKUP(D204,'БАЗА'!$A$5:$E978,5,0)-COUNTIFS($D$2:$D203,D204,$F$2:$F203,F204,$O$2:$O203,"пришел"),"")</f>
        <v/>
      </c>
      <c r="H204" s="96" t="str">
        <f t="shared" si="1"/>
        <v/>
      </c>
      <c r="I204" s="50"/>
      <c r="J204" s="50"/>
      <c r="K204" s="50"/>
      <c r="L204" s="50"/>
      <c r="M204" s="50"/>
      <c r="N204" s="50"/>
      <c r="O204" s="50"/>
    </row>
    <row r="205">
      <c r="A205" s="97"/>
      <c r="B205" s="93"/>
      <c r="C205" s="93" t="str">
        <f t="shared" si="2"/>
        <v/>
      </c>
      <c r="D205" s="50"/>
      <c r="E205" s="95" t="s">
        <v>67</v>
      </c>
      <c r="F205" s="95" t="s">
        <v>67</v>
      </c>
      <c r="G205" s="95" t="str">
        <f>IF(F205&lt;&gt;"",VLOOKUP(D205,'БАЗА'!$A$5:$E978,5,0)-COUNTIFS($D$2:$D204,D205,$F$2:$F204,F205,$O$2:$O204,"пришел"),"")</f>
        <v/>
      </c>
      <c r="H205" s="96" t="str">
        <f t="shared" si="1"/>
        <v/>
      </c>
      <c r="I205" s="50"/>
      <c r="J205" s="50"/>
      <c r="K205" s="50"/>
      <c r="L205" s="50"/>
      <c r="M205" s="50"/>
      <c r="N205" s="50"/>
      <c r="O205" s="50"/>
    </row>
    <row r="206">
      <c r="A206" s="97"/>
      <c r="B206" s="93"/>
      <c r="C206" s="93" t="str">
        <f t="shared" si="2"/>
        <v/>
      </c>
      <c r="D206" s="50"/>
      <c r="E206" s="95" t="s">
        <v>67</v>
      </c>
      <c r="F206" s="95" t="s">
        <v>67</v>
      </c>
      <c r="G206" s="95" t="str">
        <f>IF(F206&lt;&gt;"",VLOOKUP(D206,'БАЗА'!$A$5:$E978,5,0)-COUNTIFS($D$2:$D205,D206,$F$2:$F205,F206,$O$2:$O205,"пришел"),"")</f>
        <v/>
      </c>
      <c r="H206" s="96" t="str">
        <f t="shared" si="1"/>
        <v/>
      </c>
      <c r="I206" s="50"/>
      <c r="J206" s="50"/>
      <c r="K206" s="50"/>
      <c r="L206" s="50"/>
      <c r="M206" s="50"/>
      <c r="N206" s="50"/>
      <c r="O206" s="50"/>
    </row>
    <row r="207">
      <c r="A207" s="97"/>
      <c r="B207" s="93"/>
      <c r="C207" s="93" t="str">
        <f t="shared" si="2"/>
        <v/>
      </c>
      <c r="D207" s="50"/>
      <c r="E207" s="95" t="s">
        <v>67</v>
      </c>
      <c r="F207" s="95" t="s">
        <v>67</v>
      </c>
      <c r="G207" s="95" t="str">
        <f>IF(F207&lt;&gt;"",VLOOKUP(D207,'БАЗА'!$A$5:$E978,5,0)-COUNTIFS($D$2:$D206,D207,$F$2:$F206,F207,$O$2:$O206,"пришел"),"")</f>
        <v/>
      </c>
      <c r="H207" s="96" t="str">
        <f t="shared" si="1"/>
        <v/>
      </c>
      <c r="I207" s="50"/>
      <c r="J207" s="50"/>
      <c r="K207" s="50"/>
      <c r="L207" s="50"/>
      <c r="M207" s="50"/>
      <c r="N207" s="50"/>
      <c r="O207" s="50"/>
    </row>
    <row r="208">
      <c r="A208" s="97"/>
      <c r="B208" s="93"/>
      <c r="C208" s="93" t="str">
        <f t="shared" si="2"/>
        <v/>
      </c>
      <c r="D208" s="50"/>
      <c r="E208" s="95" t="s">
        <v>67</v>
      </c>
      <c r="F208" s="95" t="s">
        <v>67</v>
      </c>
      <c r="G208" s="95" t="str">
        <f>IF(F208&lt;&gt;"",VLOOKUP(D208,'БАЗА'!$A$5:$E978,5,0)-COUNTIFS($D$2:$D207,D208,$F$2:$F207,F208,$O$2:$O207,"пришел"),"")</f>
        <v/>
      </c>
      <c r="H208" s="96" t="str">
        <f t="shared" si="1"/>
        <v/>
      </c>
      <c r="I208" s="50"/>
      <c r="J208" s="50"/>
      <c r="K208" s="50"/>
      <c r="L208" s="50"/>
      <c r="M208" s="50"/>
      <c r="N208" s="50"/>
      <c r="O208" s="50"/>
    </row>
    <row r="209">
      <c r="A209" s="97"/>
      <c r="B209" s="93"/>
      <c r="C209" s="93" t="str">
        <f t="shared" si="2"/>
        <v/>
      </c>
      <c r="D209" s="50"/>
      <c r="E209" s="95" t="s">
        <v>67</v>
      </c>
      <c r="F209" s="95" t="s">
        <v>67</v>
      </c>
      <c r="G209" s="95" t="str">
        <f>IF(F209&lt;&gt;"",VLOOKUP(D209,'БАЗА'!$A$5:$E978,5,0)-COUNTIFS($D$2:$D208,D209,$F$2:$F208,F209,$O$2:$O208,"пришел"),"")</f>
        <v/>
      </c>
      <c r="H209" s="96" t="str">
        <f t="shared" si="1"/>
        <v/>
      </c>
      <c r="I209" s="50"/>
      <c r="J209" s="50"/>
      <c r="K209" s="50"/>
      <c r="L209" s="50"/>
      <c r="M209" s="50"/>
      <c r="N209" s="50"/>
      <c r="O209" s="50"/>
    </row>
    <row r="210">
      <c r="A210" s="97"/>
      <c r="B210" s="93"/>
      <c r="C210" s="93" t="str">
        <f t="shared" si="2"/>
        <v/>
      </c>
      <c r="D210" s="50"/>
      <c r="E210" s="95" t="s">
        <v>67</v>
      </c>
      <c r="F210" s="95" t="s">
        <v>67</v>
      </c>
      <c r="G210" s="95" t="str">
        <f>IF(F210&lt;&gt;"",VLOOKUP(D210,'БАЗА'!$A$5:$E978,5,0)-COUNTIFS($D$2:$D209,D210,$F$2:$F209,F210,$O$2:$O209,"пришел"),"")</f>
        <v/>
      </c>
      <c r="H210" s="96" t="str">
        <f t="shared" si="1"/>
        <v/>
      </c>
      <c r="I210" s="50"/>
      <c r="J210" s="50"/>
      <c r="K210" s="50"/>
      <c r="L210" s="50"/>
      <c r="M210" s="50"/>
      <c r="N210" s="50"/>
      <c r="O210" s="50"/>
    </row>
    <row r="211">
      <c r="A211" s="97"/>
      <c r="B211" s="93"/>
      <c r="C211" s="93" t="str">
        <f t="shared" si="2"/>
        <v/>
      </c>
      <c r="D211" s="50"/>
      <c r="E211" s="95" t="s">
        <v>67</v>
      </c>
      <c r="F211" s="95" t="s">
        <v>67</v>
      </c>
      <c r="G211" s="95" t="str">
        <f>IF(F211&lt;&gt;"",VLOOKUP(D211,'БАЗА'!$A$5:$E978,5,0)-COUNTIFS($D$2:$D210,D211,$F$2:$F210,F211,$O$2:$O210,"пришел"),"")</f>
        <v/>
      </c>
      <c r="H211" s="96" t="str">
        <f t="shared" si="1"/>
        <v/>
      </c>
      <c r="I211" s="50"/>
      <c r="J211" s="50"/>
      <c r="K211" s="50"/>
      <c r="L211" s="50"/>
      <c r="M211" s="50"/>
      <c r="N211" s="50"/>
      <c r="O211" s="50"/>
    </row>
    <row r="212">
      <c r="A212" s="97"/>
      <c r="B212" s="93"/>
      <c r="C212" s="93" t="str">
        <f t="shared" si="2"/>
        <v/>
      </c>
      <c r="D212" s="50"/>
      <c r="E212" s="95" t="s">
        <v>67</v>
      </c>
      <c r="F212" s="95" t="s">
        <v>67</v>
      </c>
      <c r="G212" s="95" t="str">
        <f>IF(F212&lt;&gt;"",VLOOKUP(D212,'БАЗА'!$A$5:$E978,5,0)-COUNTIFS($D$2:$D211,D212,$F$2:$F211,F212,$O$2:$O211,"пришел"),"")</f>
        <v/>
      </c>
      <c r="H212" s="96" t="str">
        <f t="shared" si="1"/>
        <v/>
      </c>
      <c r="I212" s="50"/>
      <c r="J212" s="50"/>
      <c r="K212" s="50"/>
      <c r="L212" s="50"/>
      <c r="M212" s="50"/>
      <c r="N212" s="50"/>
      <c r="O212" s="50"/>
    </row>
    <row r="213">
      <c r="A213" s="97"/>
      <c r="B213" s="93"/>
      <c r="C213" s="93" t="str">
        <f t="shared" si="2"/>
        <v/>
      </c>
      <c r="D213" s="50"/>
      <c r="E213" s="95" t="s">
        <v>67</v>
      </c>
      <c r="F213" s="95" t="s">
        <v>67</v>
      </c>
      <c r="G213" s="95" t="str">
        <f>IF(F213&lt;&gt;"",VLOOKUP(D213,'БАЗА'!$A$5:$E978,5,0)-COUNTIFS($D$2:$D212,D213,$F$2:$F212,F213,$O$2:$O212,"пришел"),"")</f>
        <v/>
      </c>
      <c r="H213" s="96" t="str">
        <f t="shared" si="1"/>
        <v/>
      </c>
      <c r="I213" s="50"/>
      <c r="J213" s="50"/>
      <c r="K213" s="50"/>
      <c r="L213" s="50"/>
      <c r="M213" s="50"/>
      <c r="N213" s="50"/>
      <c r="O213" s="50"/>
    </row>
    <row r="214">
      <c r="A214" s="97"/>
      <c r="B214" s="93"/>
      <c r="C214" s="93" t="str">
        <f t="shared" si="2"/>
        <v/>
      </c>
      <c r="D214" s="50"/>
      <c r="E214" s="95" t="s">
        <v>67</v>
      </c>
      <c r="F214" s="95" t="s">
        <v>67</v>
      </c>
      <c r="G214" s="95" t="str">
        <f>IF(F214&lt;&gt;"",VLOOKUP(D214,'БАЗА'!$A$5:$E978,5,0)-COUNTIFS($D$2:$D213,D214,$F$2:$F213,F214,$O$2:$O213,"пришел"),"")</f>
        <v/>
      </c>
      <c r="H214" s="96" t="str">
        <f t="shared" si="1"/>
        <v/>
      </c>
      <c r="I214" s="50"/>
      <c r="J214" s="50"/>
      <c r="K214" s="50"/>
      <c r="L214" s="50"/>
      <c r="M214" s="50"/>
      <c r="N214" s="50"/>
      <c r="O214" s="50"/>
    </row>
    <row r="215">
      <c r="A215" s="97"/>
      <c r="B215" s="93"/>
      <c r="C215" s="93" t="str">
        <f t="shared" si="2"/>
        <v/>
      </c>
      <c r="D215" s="50"/>
      <c r="E215" s="95" t="s">
        <v>67</v>
      </c>
      <c r="F215" s="95" t="s">
        <v>67</v>
      </c>
      <c r="G215" s="95" t="str">
        <f>IF(F215&lt;&gt;"",VLOOKUP(D215,'БАЗА'!$A$5:$E978,5,0)-COUNTIFS($D$2:$D214,D215,$F$2:$F214,F215,$O$2:$O214,"пришел"),"")</f>
        <v/>
      </c>
      <c r="H215" s="96" t="str">
        <f t="shared" si="1"/>
        <v/>
      </c>
      <c r="I215" s="50"/>
      <c r="J215" s="50"/>
      <c r="K215" s="50"/>
      <c r="L215" s="50"/>
      <c r="M215" s="50"/>
      <c r="N215" s="50"/>
      <c r="O215" s="50"/>
    </row>
    <row r="216">
      <c r="A216" s="97"/>
      <c r="B216" s="93"/>
      <c r="C216" s="93" t="str">
        <f t="shared" si="2"/>
        <v/>
      </c>
      <c r="D216" s="50"/>
      <c r="E216" s="95" t="s">
        <v>67</v>
      </c>
      <c r="F216" s="95" t="s">
        <v>67</v>
      </c>
      <c r="G216" s="95" t="str">
        <f>IF(F216&lt;&gt;"",VLOOKUP(D216,'БАЗА'!$A$5:$E978,5,0)-COUNTIFS($D$2:$D215,D216,$F$2:$F215,F216,$O$2:$O215,"пришел"),"")</f>
        <v/>
      </c>
      <c r="H216" s="96" t="str">
        <f t="shared" si="1"/>
        <v/>
      </c>
      <c r="I216" s="50"/>
      <c r="J216" s="50"/>
      <c r="K216" s="50"/>
      <c r="L216" s="50"/>
      <c r="M216" s="50"/>
      <c r="N216" s="50"/>
      <c r="O216" s="50"/>
    </row>
    <row r="217">
      <c r="A217" s="97"/>
      <c r="B217" s="93"/>
      <c r="C217" s="93" t="str">
        <f t="shared" si="2"/>
        <v/>
      </c>
      <c r="D217" s="50"/>
      <c r="E217" s="95" t="s">
        <v>67</v>
      </c>
      <c r="F217" s="95" t="s">
        <v>67</v>
      </c>
      <c r="G217" s="95" t="str">
        <f>IF(F217&lt;&gt;"",VLOOKUP(D217,'БАЗА'!$A$5:$E978,5,0)-COUNTIFS($D$2:$D216,D217,$F$2:$F216,F217,$O$2:$O216,"пришел"),"")</f>
        <v/>
      </c>
      <c r="H217" s="96" t="str">
        <f t="shared" si="1"/>
        <v/>
      </c>
      <c r="I217" s="50"/>
      <c r="J217" s="50"/>
      <c r="K217" s="50"/>
      <c r="L217" s="50"/>
      <c r="M217" s="50"/>
      <c r="N217" s="50"/>
      <c r="O217" s="50"/>
    </row>
    <row r="218">
      <c r="A218" s="97"/>
      <c r="B218" s="93"/>
      <c r="C218" s="93" t="str">
        <f t="shared" si="2"/>
        <v/>
      </c>
      <c r="D218" s="50"/>
      <c r="E218" s="95" t="s">
        <v>67</v>
      </c>
      <c r="F218" s="95" t="s">
        <v>67</v>
      </c>
      <c r="G218" s="95" t="str">
        <f>IF(F218&lt;&gt;"",VLOOKUP(D218,'БАЗА'!$A$5:$E978,5,0)-COUNTIFS($D$2:$D217,D218,$F$2:$F217,F218,$O$2:$O217,"пришел"),"")</f>
        <v/>
      </c>
      <c r="H218" s="96" t="str">
        <f t="shared" si="1"/>
        <v/>
      </c>
      <c r="I218" s="50"/>
      <c r="J218" s="50"/>
      <c r="K218" s="50"/>
      <c r="L218" s="50"/>
      <c r="M218" s="50"/>
      <c r="N218" s="50"/>
      <c r="O218" s="50"/>
    </row>
    <row r="219">
      <c r="A219" s="97"/>
      <c r="B219" s="93"/>
      <c r="C219" s="93" t="str">
        <f t="shared" si="2"/>
        <v/>
      </c>
      <c r="D219" s="50"/>
      <c r="E219" s="95" t="s">
        <v>67</v>
      </c>
      <c r="F219" s="95" t="s">
        <v>67</v>
      </c>
      <c r="G219" s="95" t="str">
        <f>IF(F219&lt;&gt;"",VLOOKUP(D219,'БАЗА'!$A$5:$E978,5,0)-COUNTIFS($D$2:$D218,D219,$F$2:$F218,F219,$O$2:$O218,"пришел"),"")</f>
        <v/>
      </c>
      <c r="H219" s="96" t="str">
        <f t="shared" si="1"/>
        <v/>
      </c>
      <c r="I219" s="50"/>
      <c r="J219" s="50"/>
      <c r="K219" s="50"/>
      <c r="L219" s="50"/>
      <c r="M219" s="50"/>
      <c r="N219" s="50"/>
      <c r="O219" s="50"/>
    </row>
    <row r="220">
      <c r="A220" s="97"/>
      <c r="B220" s="93"/>
      <c r="C220" s="93" t="str">
        <f t="shared" si="2"/>
        <v/>
      </c>
      <c r="D220" s="50"/>
      <c r="E220" s="95" t="s">
        <v>67</v>
      </c>
      <c r="F220" s="95" t="s">
        <v>67</v>
      </c>
      <c r="G220" s="95" t="str">
        <f>IF(F220&lt;&gt;"",VLOOKUP(D220,'БАЗА'!$A$5:$E978,5,0)-COUNTIFS($D$2:$D219,D220,$F$2:$F219,F220,$O$2:$O219,"пришел"),"")</f>
        <v/>
      </c>
      <c r="H220" s="96" t="str">
        <f t="shared" si="1"/>
        <v/>
      </c>
      <c r="I220" s="50"/>
      <c r="J220" s="50"/>
      <c r="K220" s="50"/>
      <c r="L220" s="50"/>
      <c r="M220" s="50"/>
      <c r="N220" s="50"/>
      <c r="O220" s="50"/>
    </row>
    <row r="221">
      <c r="A221" s="97"/>
      <c r="B221" s="93"/>
      <c r="C221" s="93" t="str">
        <f t="shared" si="2"/>
        <v/>
      </c>
      <c r="D221" s="50"/>
      <c r="E221" s="95" t="s">
        <v>67</v>
      </c>
      <c r="F221" s="95" t="s">
        <v>67</v>
      </c>
      <c r="G221" s="95" t="str">
        <f>IF(F221&lt;&gt;"",VLOOKUP(D221,'БАЗА'!$A$5:$E978,5,0)-COUNTIFS($D$2:$D220,D221,$F$2:$F220,F221,$O$2:$O220,"пришел"),"")</f>
        <v/>
      </c>
      <c r="H221" s="96" t="str">
        <f t="shared" si="1"/>
        <v/>
      </c>
      <c r="I221" s="50"/>
      <c r="J221" s="50"/>
      <c r="K221" s="50"/>
      <c r="L221" s="50"/>
      <c r="M221" s="50"/>
      <c r="N221" s="50"/>
      <c r="O221" s="50"/>
    </row>
    <row r="222">
      <c r="A222" s="97"/>
      <c r="B222" s="93"/>
      <c r="C222" s="93" t="str">
        <f t="shared" si="2"/>
        <v/>
      </c>
      <c r="D222" s="50"/>
      <c r="E222" s="95" t="s">
        <v>67</v>
      </c>
      <c r="F222" s="95" t="s">
        <v>67</v>
      </c>
      <c r="G222" s="95" t="str">
        <f>IF(F222&lt;&gt;"",VLOOKUP(D222,'БАЗА'!$A$5:$E978,5,0)-COUNTIFS($D$2:$D221,D222,$F$2:$F221,F222,$O$2:$O221,"пришел"),"")</f>
        <v/>
      </c>
      <c r="H222" s="96" t="str">
        <f t="shared" si="1"/>
        <v/>
      </c>
      <c r="I222" s="50"/>
      <c r="J222" s="50"/>
      <c r="K222" s="50"/>
      <c r="L222" s="50"/>
      <c r="M222" s="50"/>
      <c r="N222" s="50"/>
      <c r="O222" s="50"/>
    </row>
    <row r="223">
      <c r="A223" s="97"/>
      <c r="B223" s="93"/>
      <c r="C223" s="93" t="str">
        <f t="shared" si="2"/>
        <v/>
      </c>
      <c r="D223" s="50"/>
      <c r="E223" s="95" t="s">
        <v>67</v>
      </c>
      <c r="F223" s="95" t="s">
        <v>67</v>
      </c>
      <c r="G223" s="95" t="str">
        <f>IF(F223&lt;&gt;"",VLOOKUP(D223,'БАЗА'!$A$5:$E978,5,0)-COUNTIFS($D$2:$D222,D223,$F$2:$F222,F223,$O$2:$O222,"пришел"),"")</f>
        <v/>
      </c>
      <c r="H223" s="96" t="str">
        <f t="shared" si="1"/>
        <v/>
      </c>
      <c r="I223" s="50"/>
      <c r="J223" s="50"/>
      <c r="K223" s="50"/>
      <c r="L223" s="50"/>
      <c r="M223" s="50"/>
      <c r="N223" s="50"/>
      <c r="O223" s="50"/>
    </row>
    <row r="224">
      <c r="A224" s="97"/>
      <c r="B224" s="93"/>
      <c r="C224" s="93" t="str">
        <f t="shared" si="2"/>
        <v/>
      </c>
      <c r="D224" s="50"/>
      <c r="E224" s="95" t="s">
        <v>67</v>
      </c>
      <c r="F224" s="95" t="s">
        <v>67</v>
      </c>
      <c r="G224" s="95" t="str">
        <f>IF(F224&lt;&gt;"",VLOOKUP(D224,'БАЗА'!$A$5:$E978,5,0)-COUNTIFS($D$2:$D223,D224,$F$2:$F223,F224,$O$2:$O223,"пришел"),"")</f>
        <v/>
      </c>
      <c r="H224" s="96" t="str">
        <f t="shared" si="1"/>
        <v/>
      </c>
      <c r="I224" s="50"/>
      <c r="J224" s="50"/>
      <c r="K224" s="50"/>
      <c r="L224" s="50"/>
      <c r="M224" s="50"/>
      <c r="N224" s="50"/>
      <c r="O224" s="50"/>
    </row>
    <row r="225">
      <c r="A225" s="97"/>
      <c r="B225" s="93"/>
      <c r="C225" s="93" t="str">
        <f t="shared" si="2"/>
        <v/>
      </c>
      <c r="D225" s="50"/>
      <c r="E225" s="95" t="s">
        <v>67</v>
      </c>
      <c r="F225" s="95" t="s">
        <v>67</v>
      </c>
      <c r="G225" s="95" t="str">
        <f>IF(F225&lt;&gt;"",VLOOKUP(D225,'БАЗА'!$A$5:$E978,5,0)-COUNTIFS($D$2:$D224,D225,$F$2:$F224,F225,$O$2:$O224,"пришел"),"")</f>
        <v/>
      </c>
      <c r="H225" s="96" t="str">
        <f t="shared" si="1"/>
        <v/>
      </c>
      <c r="I225" s="50"/>
      <c r="J225" s="50"/>
      <c r="K225" s="50"/>
      <c r="L225" s="50"/>
      <c r="M225" s="50"/>
      <c r="N225" s="50"/>
      <c r="O225" s="50"/>
    </row>
    <row r="226">
      <c r="A226" s="97"/>
      <c r="B226" s="93"/>
      <c r="C226" s="93" t="str">
        <f t="shared" si="2"/>
        <v/>
      </c>
      <c r="D226" s="50"/>
      <c r="E226" s="95" t="s">
        <v>67</v>
      </c>
      <c r="F226" s="95" t="s">
        <v>67</v>
      </c>
      <c r="G226" s="95" t="str">
        <f>IF(F226&lt;&gt;"",VLOOKUP(D226,'БАЗА'!$A$5:$E978,5,0)-COUNTIFS($D$2:$D225,D226,$F$2:$F225,F226,$O$2:$O225,"пришел"),"")</f>
        <v/>
      </c>
      <c r="H226" s="96" t="str">
        <f t="shared" si="1"/>
        <v/>
      </c>
      <c r="I226" s="50"/>
      <c r="J226" s="50"/>
      <c r="K226" s="50"/>
      <c r="L226" s="50"/>
      <c r="M226" s="50"/>
      <c r="N226" s="50"/>
      <c r="O226" s="50"/>
    </row>
    <row r="227">
      <c r="A227" s="97"/>
      <c r="B227" s="93"/>
      <c r="C227" s="93" t="str">
        <f t="shared" si="2"/>
        <v/>
      </c>
      <c r="D227" s="50"/>
      <c r="E227" s="95" t="s">
        <v>67</v>
      </c>
      <c r="F227" s="95" t="s">
        <v>67</v>
      </c>
      <c r="G227" s="95" t="str">
        <f>IF(F227&lt;&gt;"",VLOOKUP(D227,'БАЗА'!$A$5:$E978,5,0)-COUNTIFS($D$2:$D226,D227,$F$2:$F226,F227,$O$2:$O226,"пришел"),"")</f>
        <v/>
      </c>
      <c r="H227" s="96" t="str">
        <f t="shared" si="1"/>
        <v/>
      </c>
      <c r="I227" s="50"/>
      <c r="J227" s="50"/>
      <c r="K227" s="50"/>
      <c r="L227" s="50"/>
      <c r="M227" s="50"/>
      <c r="N227" s="50"/>
      <c r="O227" s="50"/>
    </row>
    <row r="228">
      <c r="A228" s="97"/>
      <c r="B228" s="93"/>
      <c r="C228" s="93" t="str">
        <f t="shared" si="2"/>
        <v/>
      </c>
      <c r="D228" s="50"/>
      <c r="E228" s="95" t="s">
        <v>67</v>
      </c>
      <c r="F228" s="95" t="s">
        <v>67</v>
      </c>
      <c r="G228" s="95" t="str">
        <f>IF(F228&lt;&gt;"",VLOOKUP(D228,'БАЗА'!$A$5:$E978,5,0)-COUNTIFS($D$2:$D227,D228,$F$2:$F227,F228,$O$2:$O227,"пришел"),"")</f>
        <v/>
      </c>
      <c r="H228" s="96" t="str">
        <f t="shared" si="1"/>
        <v/>
      </c>
      <c r="I228" s="50"/>
      <c r="J228" s="50"/>
      <c r="K228" s="50"/>
      <c r="L228" s="50"/>
      <c r="M228" s="50"/>
      <c r="N228" s="50"/>
      <c r="O228" s="50"/>
    </row>
    <row r="229">
      <c r="A229" s="97"/>
      <c r="B229" s="93"/>
      <c r="C229" s="93" t="str">
        <f t="shared" si="2"/>
        <v/>
      </c>
      <c r="D229" s="50"/>
      <c r="E229" s="95" t="s">
        <v>67</v>
      </c>
      <c r="F229" s="95" t="s">
        <v>67</v>
      </c>
      <c r="G229" s="95" t="str">
        <f>IF(F229&lt;&gt;"",VLOOKUP(D229,'БАЗА'!$A$5:$E978,5,0)-COUNTIFS($D$2:$D228,D229,$F$2:$F228,F229,$O$2:$O228,"пришел"),"")</f>
        <v/>
      </c>
      <c r="H229" s="96" t="str">
        <f t="shared" si="1"/>
        <v/>
      </c>
      <c r="I229" s="50"/>
      <c r="J229" s="50"/>
      <c r="K229" s="50"/>
      <c r="L229" s="50"/>
      <c r="M229" s="50"/>
      <c r="N229" s="50"/>
      <c r="O229" s="50"/>
    </row>
    <row r="230">
      <c r="A230" s="97"/>
      <c r="B230" s="93"/>
      <c r="C230" s="93" t="str">
        <f t="shared" si="2"/>
        <v/>
      </c>
      <c r="D230" s="50"/>
      <c r="E230" s="95" t="s">
        <v>67</v>
      </c>
      <c r="F230" s="95" t="s">
        <v>67</v>
      </c>
      <c r="G230" s="95" t="str">
        <f>IF(F230&lt;&gt;"",VLOOKUP(D230,'БАЗА'!$A$5:$E978,5,0)-COUNTIFS($D$2:$D229,D230,$F$2:$F229,F230,$O$2:$O229,"пришел"),"")</f>
        <v/>
      </c>
      <c r="H230" s="96" t="str">
        <f t="shared" si="1"/>
        <v/>
      </c>
      <c r="I230" s="50"/>
      <c r="J230" s="50"/>
      <c r="K230" s="50"/>
      <c r="L230" s="50"/>
      <c r="M230" s="50"/>
      <c r="N230" s="50"/>
      <c r="O230" s="50"/>
    </row>
    <row r="231">
      <c r="A231" s="97"/>
      <c r="B231" s="93"/>
      <c r="C231" s="93" t="str">
        <f t="shared" si="2"/>
        <v/>
      </c>
      <c r="D231" s="50"/>
      <c r="E231" s="95" t="s">
        <v>67</v>
      </c>
      <c r="F231" s="95" t="s">
        <v>67</v>
      </c>
      <c r="G231" s="95" t="str">
        <f>IF(F231&lt;&gt;"",VLOOKUP(D231,'БАЗА'!$A$5:$E978,5,0)-COUNTIFS($D$2:$D230,D231,$F$2:$F230,F231,$O$2:$O230,"пришел"),"")</f>
        <v/>
      </c>
      <c r="H231" s="96" t="str">
        <f t="shared" si="1"/>
        <v/>
      </c>
      <c r="I231" s="50"/>
      <c r="J231" s="50"/>
      <c r="K231" s="50"/>
      <c r="L231" s="50"/>
      <c r="M231" s="50"/>
      <c r="N231" s="50"/>
      <c r="O231" s="50"/>
    </row>
    <row r="232">
      <c r="A232" s="97"/>
      <c r="B232" s="93"/>
      <c r="C232" s="93" t="str">
        <f t="shared" si="2"/>
        <v/>
      </c>
      <c r="D232" s="50"/>
      <c r="E232" s="95" t="s">
        <v>67</v>
      </c>
      <c r="F232" s="95" t="s">
        <v>67</v>
      </c>
      <c r="G232" s="95" t="str">
        <f>IF(F232&lt;&gt;"",VLOOKUP(D232,'БАЗА'!$A$5:$E978,5,0)-COUNTIFS($D$2:$D231,D232,$F$2:$F231,F232,$O$2:$O231,"пришел"),"")</f>
        <v/>
      </c>
      <c r="H232" s="96" t="str">
        <f t="shared" si="1"/>
        <v/>
      </c>
      <c r="I232" s="50"/>
      <c r="J232" s="50"/>
      <c r="K232" s="50"/>
      <c r="L232" s="50"/>
      <c r="M232" s="50"/>
      <c r="N232" s="50"/>
      <c r="O232" s="50"/>
    </row>
    <row r="233">
      <c r="A233" s="97"/>
      <c r="B233" s="93"/>
      <c r="C233" s="93" t="str">
        <f t="shared" si="2"/>
        <v/>
      </c>
      <c r="D233" s="50"/>
      <c r="E233" s="95" t="s">
        <v>67</v>
      </c>
      <c r="F233" s="95" t="s">
        <v>67</v>
      </c>
      <c r="G233" s="95" t="str">
        <f>IF(F233&lt;&gt;"",VLOOKUP(D233,'БАЗА'!$A$5:$E978,5,0)-COUNTIFS($D$2:$D232,D233,$F$2:$F232,F233,$O$2:$O232,"пришел"),"")</f>
        <v/>
      </c>
      <c r="H233" s="96" t="str">
        <f t="shared" si="1"/>
        <v/>
      </c>
      <c r="I233" s="50"/>
      <c r="J233" s="50"/>
      <c r="K233" s="50"/>
      <c r="L233" s="50"/>
      <c r="M233" s="50"/>
      <c r="N233" s="50"/>
      <c r="O233" s="50"/>
    </row>
    <row r="234">
      <c r="A234" s="97"/>
      <c r="B234" s="93"/>
      <c r="C234" s="93" t="str">
        <f t="shared" si="2"/>
        <v/>
      </c>
      <c r="D234" s="50"/>
      <c r="E234" s="95" t="s">
        <v>67</v>
      </c>
      <c r="F234" s="95" t="s">
        <v>67</v>
      </c>
      <c r="G234" s="95" t="str">
        <f>IF(F234&lt;&gt;"",VLOOKUP(D234,'БАЗА'!$A$5:$E978,5,0)-COUNTIFS($D$2:$D233,D234,$F$2:$F233,F234,$O$2:$O233,"пришел"),"")</f>
        <v/>
      </c>
      <c r="H234" s="96" t="str">
        <f t="shared" si="1"/>
        <v/>
      </c>
      <c r="I234" s="50"/>
      <c r="J234" s="50"/>
      <c r="K234" s="50"/>
      <c r="L234" s="50"/>
      <c r="M234" s="50"/>
      <c r="N234" s="50"/>
      <c r="O234" s="50"/>
    </row>
    <row r="235">
      <c r="A235" s="97"/>
      <c r="B235" s="93"/>
      <c r="C235" s="93" t="str">
        <f t="shared" si="2"/>
        <v/>
      </c>
      <c r="D235" s="50"/>
      <c r="E235" s="95" t="s">
        <v>67</v>
      </c>
      <c r="F235" s="95" t="s">
        <v>67</v>
      </c>
      <c r="G235" s="95" t="str">
        <f>IF(F235&lt;&gt;"",VLOOKUP(D235,'БАЗА'!$A$5:$E978,5,0)-COUNTIFS($D$2:$D234,D235,$F$2:$F234,F235,$O$2:$O234,"пришел"),"")</f>
        <v/>
      </c>
      <c r="H235" s="96" t="str">
        <f t="shared" si="1"/>
        <v/>
      </c>
      <c r="I235" s="50"/>
      <c r="J235" s="50"/>
      <c r="K235" s="50"/>
      <c r="L235" s="50"/>
      <c r="M235" s="50"/>
      <c r="N235" s="50"/>
      <c r="O235" s="50"/>
    </row>
    <row r="236">
      <c r="A236" s="97"/>
      <c r="B236" s="93"/>
      <c r="C236" s="93" t="str">
        <f t="shared" si="2"/>
        <v/>
      </c>
      <c r="D236" s="50"/>
      <c r="E236" s="95" t="s">
        <v>67</v>
      </c>
      <c r="F236" s="95" t="s">
        <v>67</v>
      </c>
      <c r="G236" s="95" t="str">
        <f>IF(F236&lt;&gt;"",VLOOKUP(D236,'БАЗА'!$A$5:$E978,5,0)-COUNTIFS($D$2:$D235,D236,$F$2:$F235,F236,$O$2:$O235,"пришел"),"")</f>
        <v/>
      </c>
      <c r="H236" s="96" t="str">
        <f t="shared" si="1"/>
        <v/>
      </c>
      <c r="I236" s="50"/>
      <c r="J236" s="50"/>
      <c r="K236" s="50"/>
      <c r="L236" s="50"/>
      <c r="M236" s="50"/>
      <c r="N236" s="50"/>
      <c r="O236" s="50"/>
    </row>
    <row r="237">
      <c r="A237" s="97"/>
      <c r="B237" s="93"/>
      <c r="C237" s="93" t="str">
        <f t="shared" si="2"/>
        <v/>
      </c>
      <c r="D237" s="50"/>
      <c r="E237" s="95" t="s">
        <v>67</v>
      </c>
      <c r="F237" s="95" t="s">
        <v>67</v>
      </c>
      <c r="G237" s="95" t="str">
        <f>IF(F237&lt;&gt;"",VLOOKUP(D237,'БАЗА'!$A$5:$E978,5,0)-COUNTIFS($D$2:$D236,D237,$F$2:$F236,F237,$O$2:$O236,"пришел"),"")</f>
        <v/>
      </c>
      <c r="H237" s="96" t="str">
        <f t="shared" si="1"/>
        <v/>
      </c>
      <c r="I237" s="50"/>
      <c r="J237" s="50"/>
      <c r="K237" s="50"/>
      <c r="L237" s="50"/>
      <c r="M237" s="50"/>
      <c r="N237" s="50"/>
      <c r="O237" s="50"/>
    </row>
    <row r="238">
      <c r="A238" s="97"/>
      <c r="B238" s="93"/>
      <c r="C238" s="93" t="str">
        <f t="shared" si="2"/>
        <v/>
      </c>
      <c r="D238" s="50"/>
      <c r="E238" s="95" t="s">
        <v>67</v>
      </c>
      <c r="F238" s="95" t="s">
        <v>67</v>
      </c>
      <c r="G238" s="95" t="str">
        <f>IF(F238&lt;&gt;"",VLOOKUP(D238,'БАЗА'!$A$5:$E978,5,0)-COUNTIFS($D$2:$D237,D238,$F$2:$F237,F238,$O$2:$O237,"пришел"),"")</f>
        <v/>
      </c>
      <c r="H238" s="96" t="str">
        <f t="shared" si="1"/>
        <v/>
      </c>
      <c r="I238" s="50"/>
      <c r="J238" s="50"/>
      <c r="K238" s="50"/>
      <c r="L238" s="50"/>
      <c r="M238" s="50"/>
      <c r="N238" s="50"/>
      <c r="O238" s="50"/>
    </row>
    <row r="239">
      <c r="A239" s="97"/>
      <c r="B239" s="93"/>
      <c r="C239" s="93" t="str">
        <f t="shared" si="2"/>
        <v/>
      </c>
      <c r="D239" s="50"/>
      <c r="E239" s="95" t="s">
        <v>67</v>
      </c>
      <c r="F239" s="95" t="s">
        <v>67</v>
      </c>
      <c r="G239" s="95" t="str">
        <f>IF(F239&lt;&gt;"",VLOOKUP(D239,'БАЗА'!$A$5:$E978,5,0)-COUNTIFS($D$2:$D238,D239,$F$2:$F238,F239,$O$2:$O238,"пришел"),"")</f>
        <v/>
      </c>
      <c r="H239" s="96" t="str">
        <f t="shared" si="1"/>
        <v/>
      </c>
      <c r="I239" s="50"/>
      <c r="J239" s="50"/>
      <c r="K239" s="50"/>
      <c r="L239" s="50"/>
      <c r="M239" s="50"/>
      <c r="N239" s="50"/>
      <c r="O239" s="50"/>
    </row>
    <row r="240">
      <c r="A240" s="97"/>
      <c r="B240" s="93"/>
      <c r="C240" s="93" t="str">
        <f t="shared" si="2"/>
        <v/>
      </c>
      <c r="D240" s="50"/>
      <c r="E240" s="95" t="s">
        <v>67</v>
      </c>
      <c r="F240" s="95" t="s">
        <v>67</v>
      </c>
      <c r="G240" s="95" t="str">
        <f>IF(F240&lt;&gt;"",VLOOKUP(D240,'БАЗА'!$A$5:$E978,5,0)-COUNTIFS($D$2:$D239,D240,$F$2:$F239,F240,$O$2:$O239,"пришел"),"")</f>
        <v/>
      </c>
      <c r="H240" s="96" t="str">
        <f t="shared" si="1"/>
        <v/>
      </c>
      <c r="I240" s="50"/>
      <c r="J240" s="50"/>
      <c r="K240" s="50"/>
      <c r="L240" s="50"/>
      <c r="M240" s="50"/>
      <c r="N240" s="50"/>
      <c r="O240" s="50"/>
    </row>
    <row r="241">
      <c r="A241" s="97"/>
      <c r="B241" s="93"/>
      <c r="C241" s="93" t="str">
        <f t="shared" si="2"/>
        <v/>
      </c>
      <c r="D241" s="50"/>
      <c r="E241" s="95" t="s">
        <v>67</v>
      </c>
      <c r="F241" s="95" t="s">
        <v>67</v>
      </c>
      <c r="G241" s="95" t="str">
        <f>IF(F241&lt;&gt;"",VLOOKUP(D241,'БАЗА'!$A$5:$E978,5,0)-COUNTIFS($D$2:$D240,D241,$F$2:$F240,F241,$O$2:$O240,"пришел"),"")</f>
        <v/>
      </c>
      <c r="H241" s="96" t="str">
        <f t="shared" si="1"/>
        <v/>
      </c>
      <c r="I241" s="50"/>
      <c r="J241" s="50"/>
      <c r="K241" s="50"/>
      <c r="L241" s="50"/>
      <c r="M241" s="50"/>
      <c r="N241" s="50"/>
      <c r="O241" s="50"/>
    </row>
    <row r="242">
      <c r="A242" s="97"/>
      <c r="B242" s="93"/>
      <c r="C242" s="93" t="str">
        <f t="shared" si="2"/>
        <v/>
      </c>
      <c r="D242" s="50"/>
      <c r="E242" s="95" t="s">
        <v>67</v>
      </c>
      <c r="F242" s="95" t="s">
        <v>67</v>
      </c>
      <c r="G242" s="95" t="str">
        <f>IF(F242&lt;&gt;"",VLOOKUP(D242,'БАЗА'!$A$5:$E978,5,0)-COUNTIFS($D$2:$D241,D242,$F$2:$F241,F242,$O$2:$O241,"пришел"),"")</f>
        <v/>
      </c>
      <c r="H242" s="96" t="str">
        <f t="shared" si="1"/>
        <v/>
      </c>
      <c r="I242" s="50"/>
      <c r="J242" s="50"/>
      <c r="K242" s="50"/>
      <c r="L242" s="50"/>
      <c r="M242" s="50"/>
      <c r="N242" s="50"/>
      <c r="O242" s="50"/>
    </row>
    <row r="243">
      <c r="A243" s="97"/>
      <c r="B243" s="93"/>
      <c r="C243" s="93" t="str">
        <f t="shared" si="2"/>
        <v/>
      </c>
      <c r="D243" s="50"/>
      <c r="E243" s="95" t="s">
        <v>67</v>
      </c>
      <c r="F243" s="95" t="s">
        <v>67</v>
      </c>
      <c r="G243" s="95" t="str">
        <f>IF(F243&lt;&gt;"",VLOOKUP(D243,'БАЗА'!$A$5:$E978,5,0)-COUNTIFS($D$2:$D242,D243,$F$2:$F242,F243,$O$2:$O242,"пришел"),"")</f>
        <v/>
      </c>
      <c r="H243" s="96" t="str">
        <f t="shared" si="1"/>
        <v/>
      </c>
      <c r="I243" s="50"/>
      <c r="J243" s="50"/>
      <c r="K243" s="50"/>
      <c r="L243" s="50"/>
      <c r="M243" s="50"/>
      <c r="N243" s="50"/>
      <c r="O243" s="50"/>
    </row>
    <row r="244">
      <c r="A244" s="97"/>
      <c r="B244" s="93"/>
      <c r="C244" s="93" t="str">
        <f t="shared" si="2"/>
        <v/>
      </c>
      <c r="D244" s="50"/>
      <c r="E244" s="95" t="s">
        <v>67</v>
      </c>
      <c r="F244" s="95" t="s">
        <v>67</v>
      </c>
      <c r="G244" s="95" t="str">
        <f>IF(F244&lt;&gt;"",VLOOKUP(D244,'БАЗА'!$A$5:$E978,5,0)-COUNTIFS($D$2:$D243,D244,$F$2:$F243,F244,$O$2:$O243,"пришел"),"")</f>
        <v/>
      </c>
      <c r="H244" s="96" t="str">
        <f t="shared" si="1"/>
        <v/>
      </c>
      <c r="I244" s="50"/>
      <c r="J244" s="50"/>
      <c r="K244" s="50"/>
      <c r="L244" s="50"/>
      <c r="M244" s="50"/>
      <c r="N244" s="50"/>
      <c r="O244" s="50"/>
    </row>
    <row r="245">
      <c r="A245" s="97"/>
      <c r="B245" s="93"/>
      <c r="C245" s="93" t="str">
        <f t="shared" si="2"/>
        <v/>
      </c>
      <c r="D245" s="50"/>
      <c r="E245" s="95" t="s">
        <v>67</v>
      </c>
      <c r="F245" s="95" t="s">
        <v>67</v>
      </c>
      <c r="G245" s="95" t="str">
        <f>IF(F245&lt;&gt;"",VLOOKUP(D245,'БАЗА'!$A$5:$E978,5,0)-COUNTIFS($D$2:$D244,D245,$F$2:$F244,F245,$O$2:$O244,"пришел"),"")</f>
        <v/>
      </c>
      <c r="H245" s="96" t="str">
        <f t="shared" si="1"/>
        <v/>
      </c>
      <c r="I245" s="50"/>
      <c r="J245" s="50"/>
      <c r="K245" s="50"/>
      <c r="L245" s="50"/>
      <c r="M245" s="50"/>
      <c r="N245" s="50"/>
      <c r="O245" s="50"/>
    </row>
    <row r="246">
      <c r="A246" s="97"/>
      <c r="B246" s="93"/>
      <c r="C246" s="93" t="str">
        <f t="shared" si="2"/>
        <v/>
      </c>
      <c r="D246" s="50"/>
      <c r="E246" s="95" t="s">
        <v>67</v>
      </c>
      <c r="F246" s="95" t="s">
        <v>67</v>
      </c>
      <c r="G246" s="95" t="str">
        <f>IF(F246&lt;&gt;"",VLOOKUP(D246,'БАЗА'!$A$5:$E978,5,0)-COUNTIFS($D$2:$D245,D246,$F$2:$F245,F246,$O$2:$O245,"пришел"),"")</f>
        <v/>
      </c>
      <c r="H246" s="96" t="str">
        <f t="shared" si="1"/>
        <v/>
      </c>
      <c r="I246" s="50"/>
      <c r="J246" s="50"/>
      <c r="K246" s="50"/>
      <c r="L246" s="50"/>
      <c r="M246" s="50"/>
      <c r="N246" s="50"/>
      <c r="O246" s="50"/>
    </row>
    <row r="247">
      <c r="A247" s="97"/>
      <c r="B247" s="93"/>
      <c r="C247" s="93" t="str">
        <f t="shared" si="2"/>
        <v/>
      </c>
      <c r="D247" s="50"/>
      <c r="E247" s="95" t="s">
        <v>67</v>
      </c>
      <c r="F247" s="95" t="s">
        <v>67</v>
      </c>
      <c r="G247" s="95" t="str">
        <f>IF(F247&lt;&gt;"",VLOOKUP(D247,'БАЗА'!$A$5:$E978,5,0)-COUNTIFS($D$2:$D246,D247,$F$2:$F246,F247,$O$2:$O246,"пришел"),"")</f>
        <v/>
      </c>
      <c r="H247" s="96" t="str">
        <f t="shared" si="1"/>
        <v/>
      </c>
      <c r="I247" s="50"/>
      <c r="J247" s="50"/>
      <c r="K247" s="50"/>
      <c r="L247" s="50"/>
      <c r="M247" s="50"/>
      <c r="N247" s="50"/>
      <c r="O247" s="50"/>
    </row>
    <row r="248">
      <c r="A248" s="97"/>
      <c r="B248" s="93"/>
      <c r="C248" s="93" t="str">
        <f t="shared" si="2"/>
        <v/>
      </c>
      <c r="D248" s="50"/>
      <c r="E248" s="95" t="s">
        <v>67</v>
      </c>
      <c r="F248" s="95" t="s">
        <v>67</v>
      </c>
      <c r="G248" s="95" t="str">
        <f>IF(F248&lt;&gt;"",VLOOKUP(D248,'БАЗА'!$A$5:$E978,5,0)-COUNTIFS($D$2:$D247,D248,$F$2:$F247,F248,$O$2:$O247,"пришел"),"")</f>
        <v/>
      </c>
      <c r="H248" s="96" t="str">
        <f t="shared" si="1"/>
        <v/>
      </c>
      <c r="I248" s="50"/>
      <c r="J248" s="50"/>
      <c r="K248" s="50"/>
      <c r="L248" s="50"/>
      <c r="M248" s="50"/>
      <c r="N248" s="50"/>
      <c r="O248" s="50"/>
    </row>
    <row r="249">
      <c r="A249" s="97"/>
      <c r="B249" s="93"/>
      <c r="C249" s="93" t="str">
        <f t="shared" si="2"/>
        <v/>
      </c>
      <c r="D249" s="50"/>
      <c r="E249" s="95" t="s">
        <v>67</v>
      </c>
      <c r="F249" s="95" t="s">
        <v>67</v>
      </c>
      <c r="G249" s="95" t="str">
        <f>IF(F249&lt;&gt;"",VLOOKUP(D249,'БАЗА'!$A$5:$E978,5,0)-COUNTIFS($D$2:$D248,D249,$F$2:$F248,F249,$O$2:$O248,"пришел"),"")</f>
        <v/>
      </c>
      <c r="H249" s="96" t="str">
        <f t="shared" si="1"/>
        <v/>
      </c>
      <c r="I249" s="50"/>
      <c r="J249" s="50"/>
      <c r="K249" s="50"/>
      <c r="L249" s="50"/>
      <c r="M249" s="50"/>
      <c r="N249" s="50"/>
      <c r="O249" s="50"/>
    </row>
    <row r="250">
      <c r="A250" s="97"/>
      <c r="B250" s="93"/>
      <c r="C250" s="93" t="str">
        <f t="shared" si="2"/>
        <v/>
      </c>
      <c r="D250" s="50"/>
      <c r="E250" s="95" t="s">
        <v>67</v>
      </c>
      <c r="F250" s="95" t="s">
        <v>67</v>
      </c>
      <c r="G250" s="95" t="str">
        <f>IF(F250&lt;&gt;"",VLOOKUP(D250,'БАЗА'!$A$5:$E978,5,0)-COUNTIFS($D$2:$D249,D250,$F$2:$F249,F250,$O$2:$O249,"пришел"),"")</f>
        <v/>
      </c>
      <c r="H250" s="96" t="str">
        <f t="shared" si="1"/>
        <v/>
      </c>
      <c r="I250" s="50"/>
      <c r="J250" s="50"/>
      <c r="K250" s="50"/>
      <c r="L250" s="50"/>
      <c r="M250" s="50"/>
      <c r="N250" s="50"/>
      <c r="O250" s="50"/>
    </row>
    <row r="251">
      <c r="A251" s="97"/>
      <c r="B251" s="93"/>
      <c r="C251" s="93" t="str">
        <f t="shared" si="2"/>
        <v/>
      </c>
      <c r="D251" s="50"/>
      <c r="E251" s="95" t="s">
        <v>67</v>
      </c>
      <c r="F251" s="95" t="s">
        <v>67</v>
      </c>
      <c r="G251" s="95" t="str">
        <f>IF(F251&lt;&gt;"",VLOOKUP(D251,'БАЗА'!$A$5:$E978,5,0)-COUNTIFS($D$2:$D250,D251,$F$2:$F250,F251,$O$2:$O250,"пришел"),"")</f>
        <v/>
      </c>
      <c r="H251" s="96" t="str">
        <f t="shared" si="1"/>
        <v/>
      </c>
      <c r="I251" s="50"/>
      <c r="J251" s="50"/>
      <c r="K251" s="50"/>
      <c r="L251" s="50"/>
      <c r="M251" s="50"/>
      <c r="N251" s="50"/>
      <c r="O251" s="50"/>
    </row>
    <row r="252">
      <c r="A252" s="97"/>
      <c r="B252" s="93"/>
      <c r="C252" s="93" t="str">
        <f t="shared" si="2"/>
        <v/>
      </c>
      <c r="D252" s="50"/>
      <c r="E252" s="95" t="s">
        <v>67</v>
      </c>
      <c r="F252" s="95" t="s">
        <v>67</v>
      </c>
      <c r="G252" s="95" t="str">
        <f>IF(F252&lt;&gt;"",VLOOKUP(D252,'БАЗА'!$A$5:$E978,5,0)-COUNTIFS($D$2:$D251,D252,$F$2:$F251,F252,$O$2:$O251,"пришел"),"")</f>
        <v/>
      </c>
      <c r="H252" s="96" t="str">
        <f t="shared" si="1"/>
        <v/>
      </c>
      <c r="I252" s="50"/>
      <c r="J252" s="50"/>
      <c r="K252" s="50"/>
      <c r="L252" s="50"/>
      <c r="M252" s="50"/>
      <c r="N252" s="50"/>
      <c r="O252" s="50"/>
    </row>
    <row r="253">
      <c r="A253" s="97"/>
      <c r="B253" s="93"/>
      <c r="C253" s="93" t="str">
        <f t="shared" si="2"/>
        <v/>
      </c>
      <c r="D253" s="50"/>
      <c r="E253" s="95" t="s">
        <v>67</v>
      </c>
      <c r="F253" s="95" t="s">
        <v>67</v>
      </c>
      <c r="G253" s="95" t="str">
        <f>IF(F253&lt;&gt;"",VLOOKUP(D253,'БАЗА'!$A$5:$E978,5,0)-COUNTIFS($D$2:$D252,D253,$F$2:$F252,F253,$O$2:$O252,"пришел"),"")</f>
        <v/>
      </c>
      <c r="H253" s="96" t="str">
        <f t="shared" si="1"/>
        <v/>
      </c>
      <c r="I253" s="50"/>
      <c r="J253" s="50"/>
      <c r="K253" s="50"/>
      <c r="L253" s="50"/>
      <c r="M253" s="50"/>
      <c r="N253" s="50"/>
      <c r="O253" s="50"/>
    </row>
    <row r="254">
      <c r="A254" s="97"/>
      <c r="B254" s="93"/>
      <c r="C254" s="93" t="str">
        <f t="shared" si="2"/>
        <v/>
      </c>
      <c r="D254" s="50"/>
      <c r="E254" s="95" t="s">
        <v>67</v>
      </c>
      <c r="F254" s="95" t="s">
        <v>67</v>
      </c>
      <c r="G254" s="95" t="str">
        <f>IF(F254&lt;&gt;"",VLOOKUP(D254,'БАЗА'!$A$5:$E978,5,0)-COUNTIFS($D$2:$D253,D254,$F$2:$F253,F254,$O$2:$O253,"пришел"),"")</f>
        <v/>
      </c>
      <c r="H254" s="96" t="str">
        <f t="shared" si="1"/>
        <v/>
      </c>
      <c r="I254" s="50"/>
      <c r="J254" s="50"/>
      <c r="K254" s="50"/>
      <c r="L254" s="50"/>
      <c r="M254" s="50"/>
      <c r="N254" s="50"/>
      <c r="O254" s="50"/>
    </row>
    <row r="255">
      <c r="A255" s="97"/>
      <c r="B255" s="93"/>
      <c r="C255" s="93" t="str">
        <f t="shared" si="2"/>
        <v/>
      </c>
      <c r="D255" s="50"/>
      <c r="E255" s="95" t="s">
        <v>67</v>
      </c>
      <c r="F255" s="95" t="s">
        <v>67</v>
      </c>
      <c r="G255" s="95" t="str">
        <f>IF(F255&lt;&gt;"",VLOOKUP(D255,'БАЗА'!$A$5:$E978,5,0)-COUNTIFS($D$2:$D254,D255,$F$2:$F254,F255,$O$2:$O254,"пришел"),"")</f>
        <v/>
      </c>
      <c r="H255" s="96" t="str">
        <f t="shared" si="1"/>
        <v/>
      </c>
      <c r="I255" s="50"/>
      <c r="J255" s="50"/>
      <c r="K255" s="50"/>
      <c r="L255" s="50"/>
      <c r="M255" s="50"/>
      <c r="N255" s="50"/>
      <c r="O255" s="50"/>
    </row>
    <row r="256">
      <c r="A256" s="97"/>
      <c r="B256" s="93"/>
      <c r="C256" s="93" t="str">
        <f t="shared" si="2"/>
        <v/>
      </c>
      <c r="D256" s="50"/>
      <c r="E256" s="95" t="s">
        <v>67</v>
      </c>
      <c r="F256" s="95" t="s">
        <v>67</v>
      </c>
      <c r="G256" s="95" t="str">
        <f>IF(F256&lt;&gt;"",VLOOKUP(D256,'БАЗА'!$A$5:$E978,5,0)-COUNTIFS($D$2:$D255,D256,$F$2:$F255,F256,$O$2:$O255,"пришел"),"")</f>
        <v/>
      </c>
      <c r="H256" s="96" t="str">
        <f t="shared" si="1"/>
        <v/>
      </c>
      <c r="I256" s="50"/>
      <c r="J256" s="50"/>
      <c r="K256" s="50"/>
      <c r="L256" s="50"/>
      <c r="M256" s="50"/>
      <c r="N256" s="50"/>
      <c r="O256" s="50"/>
    </row>
    <row r="257">
      <c r="A257" s="97"/>
      <c r="B257" s="93"/>
      <c r="C257" s="93" t="str">
        <f t="shared" si="2"/>
        <v/>
      </c>
      <c r="D257" s="50"/>
      <c r="E257" s="95" t="s">
        <v>67</v>
      </c>
      <c r="F257" s="95" t="s">
        <v>67</v>
      </c>
      <c r="G257" s="95" t="str">
        <f>IF(F257&lt;&gt;"",VLOOKUP(D257,'БАЗА'!$A$5:$E978,5,0)-COUNTIFS($D$2:$D256,D257,$F$2:$F256,F257,$O$2:$O256,"пришел"),"")</f>
        <v/>
      </c>
      <c r="H257" s="96" t="str">
        <f t="shared" si="1"/>
        <v/>
      </c>
      <c r="I257" s="50"/>
      <c r="J257" s="50"/>
      <c r="K257" s="50"/>
      <c r="L257" s="50"/>
      <c r="M257" s="50"/>
      <c r="N257" s="50"/>
      <c r="O257" s="50"/>
    </row>
    <row r="258">
      <c r="A258" s="97"/>
      <c r="B258" s="93"/>
      <c r="C258" s="93" t="str">
        <f t="shared" si="2"/>
        <v/>
      </c>
      <c r="D258" s="50"/>
      <c r="E258" s="95" t="s">
        <v>67</v>
      </c>
      <c r="F258" s="95" t="s">
        <v>67</v>
      </c>
      <c r="G258" s="95" t="str">
        <f>IF(F258&lt;&gt;"",VLOOKUP(D258,'БАЗА'!$A$5:$E978,5,0)-COUNTIFS($D$2:$D257,D258,$F$2:$F257,F258,$O$2:$O257,"пришел"),"")</f>
        <v/>
      </c>
      <c r="H258" s="96" t="str">
        <f t="shared" si="1"/>
        <v/>
      </c>
      <c r="I258" s="50"/>
      <c r="J258" s="50"/>
      <c r="K258" s="50"/>
      <c r="L258" s="50"/>
      <c r="M258" s="50"/>
      <c r="N258" s="50"/>
      <c r="O258" s="50"/>
    </row>
    <row r="259">
      <c r="A259" s="97"/>
      <c r="B259" s="93"/>
      <c r="C259" s="93" t="str">
        <f t="shared" si="2"/>
        <v/>
      </c>
      <c r="D259" s="50"/>
      <c r="E259" s="95" t="s">
        <v>67</v>
      </c>
      <c r="F259" s="95" t="s">
        <v>67</v>
      </c>
      <c r="G259" s="95" t="str">
        <f>IF(F259&lt;&gt;"",VLOOKUP(D259,'БАЗА'!$A$5:$E978,5,0)-COUNTIFS($D$2:$D258,D259,$F$2:$F258,F259,$O$2:$O258,"пришел"),"")</f>
        <v/>
      </c>
      <c r="H259" s="96" t="str">
        <f t="shared" si="1"/>
        <v/>
      </c>
      <c r="I259" s="50"/>
      <c r="J259" s="50"/>
      <c r="K259" s="50"/>
      <c r="L259" s="50"/>
      <c r="M259" s="50"/>
      <c r="N259" s="50"/>
      <c r="O259" s="50"/>
    </row>
    <row r="260">
      <c r="A260" s="97"/>
      <c r="B260" s="93"/>
      <c r="C260" s="93" t="str">
        <f t="shared" si="2"/>
        <v/>
      </c>
      <c r="D260" s="50"/>
      <c r="E260" s="95" t="s">
        <v>67</v>
      </c>
      <c r="F260" s="95" t="s">
        <v>67</v>
      </c>
      <c r="G260" s="95" t="str">
        <f>IF(F260&lt;&gt;"",VLOOKUP(D260,'БАЗА'!$A$5:$E978,5,0)-COUNTIFS($D$2:$D259,D260,$F$2:$F259,F260,$O$2:$O259,"пришел"),"")</f>
        <v/>
      </c>
      <c r="H260" s="96" t="str">
        <f t="shared" si="1"/>
        <v/>
      </c>
      <c r="I260" s="50"/>
      <c r="J260" s="50"/>
      <c r="K260" s="50"/>
      <c r="L260" s="50"/>
      <c r="M260" s="50"/>
      <c r="N260" s="50"/>
      <c r="O260" s="50"/>
    </row>
    <row r="261">
      <c r="A261" s="97"/>
      <c r="B261" s="93"/>
      <c r="C261" s="93" t="str">
        <f t="shared" si="2"/>
        <v/>
      </c>
      <c r="D261" s="50"/>
      <c r="E261" s="95" t="s">
        <v>67</v>
      </c>
      <c r="F261" s="95" t="s">
        <v>67</v>
      </c>
      <c r="G261" s="95" t="str">
        <f>IF(F261&lt;&gt;"",VLOOKUP(D261,'БАЗА'!$A$5:$E978,5,0)-COUNTIFS($D$2:$D260,D261,$F$2:$F260,F261,$O$2:$O260,"пришел"),"")</f>
        <v/>
      </c>
      <c r="H261" s="96" t="str">
        <f t="shared" si="1"/>
        <v/>
      </c>
      <c r="I261" s="50"/>
      <c r="J261" s="50"/>
      <c r="K261" s="50"/>
      <c r="L261" s="50"/>
      <c r="M261" s="50"/>
      <c r="N261" s="50"/>
      <c r="O261" s="50"/>
    </row>
    <row r="262">
      <c r="A262" s="97"/>
      <c r="B262" s="93"/>
      <c r="C262" s="93" t="str">
        <f t="shared" si="2"/>
        <v/>
      </c>
      <c r="D262" s="50"/>
      <c r="E262" s="95" t="s">
        <v>67</v>
      </c>
      <c r="F262" s="95" t="s">
        <v>67</v>
      </c>
      <c r="G262" s="95" t="str">
        <f>IF(F262&lt;&gt;"",VLOOKUP(D262,'БАЗА'!$A$5:$E978,5,0)-COUNTIFS($D$2:$D261,D262,$F$2:$F261,F262,$O$2:$O261,"пришел"),"")</f>
        <v/>
      </c>
      <c r="H262" s="96" t="str">
        <f t="shared" si="1"/>
        <v/>
      </c>
      <c r="I262" s="50"/>
      <c r="J262" s="50"/>
      <c r="K262" s="50"/>
      <c r="L262" s="50"/>
      <c r="M262" s="50"/>
      <c r="N262" s="50"/>
      <c r="O262" s="50"/>
    </row>
    <row r="263">
      <c r="A263" s="97"/>
      <c r="B263" s="93"/>
      <c r="C263" s="93" t="str">
        <f t="shared" si="2"/>
        <v/>
      </c>
      <c r="D263" s="50"/>
      <c r="E263" s="95" t="s">
        <v>67</v>
      </c>
      <c r="F263" s="95" t="s">
        <v>67</v>
      </c>
      <c r="G263" s="95" t="str">
        <f>IF(F263&lt;&gt;"",VLOOKUP(D263,'БАЗА'!$A$5:$E978,5,0)-COUNTIFS($D$2:$D262,D263,$F$2:$F262,F263,$O$2:$O262,"пришел"),"")</f>
        <v/>
      </c>
      <c r="H263" s="96" t="str">
        <f t="shared" si="1"/>
        <v/>
      </c>
      <c r="I263" s="50"/>
      <c r="J263" s="50"/>
      <c r="K263" s="50"/>
      <c r="L263" s="50"/>
      <c r="M263" s="50"/>
      <c r="N263" s="50"/>
      <c r="O263" s="50"/>
    </row>
    <row r="264">
      <c r="A264" s="97"/>
      <c r="B264" s="93"/>
      <c r="C264" s="93" t="str">
        <f t="shared" si="2"/>
        <v/>
      </c>
      <c r="D264" s="50"/>
      <c r="E264" s="95" t="s">
        <v>67</v>
      </c>
      <c r="F264" s="95" t="s">
        <v>67</v>
      </c>
      <c r="G264" s="95" t="str">
        <f>IF(F264&lt;&gt;"",VLOOKUP(D264,'БАЗА'!$A$5:$E978,5,0)-COUNTIFS($D$2:$D263,D264,$F$2:$F263,F264,$O$2:$O263,"пришел"),"")</f>
        <v/>
      </c>
      <c r="H264" s="96" t="str">
        <f t="shared" si="1"/>
        <v/>
      </c>
      <c r="I264" s="50"/>
      <c r="J264" s="50"/>
      <c r="K264" s="50"/>
      <c r="L264" s="50"/>
      <c r="M264" s="50"/>
      <c r="N264" s="50"/>
      <c r="O264" s="50"/>
    </row>
    <row r="265">
      <c r="A265" s="97"/>
      <c r="B265" s="93"/>
      <c r="C265" s="93" t="str">
        <f t="shared" si="2"/>
        <v/>
      </c>
      <c r="D265" s="50"/>
      <c r="E265" s="95" t="s">
        <v>67</v>
      </c>
      <c r="F265" s="95" t="s">
        <v>67</v>
      </c>
      <c r="G265" s="95" t="str">
        <f>IF(F265&lt;&gt;"",VLOOKUP(D265,'БАЗА'!$A$5:$E978,5,0)-COUNTIFS($D$2:$D264,D265,$F$2:$F264,F265,$O$2:$O264,"пришел"),"")</f>
        <v/>
      </c>
      <c r="H265" s="96" t="str">
        <f t="shared" si="1"/>
        <v/>
      </c>
      <c r="I265" s="50"/>
      <c r="J265" s="50"/>
      <c r="K265" s="50"/>
      <c r="L265" s="50"/>
      <c r="M265" s="50"/>
      <c r="N265" s="50"/>
      <c r="O265" s="50"/>
    </row>
    <row r="266">
      <c r="A266" s="97"/>
      <c r="B266" s="93"/>
      <c r="C266" s="93" t="str">
        <f t="shared" si="2"/>
        <v/>
      </c>
      <c r="D266" s="50"/>
      <c r="E266" s="95" t="s">
        <v>67</v>
      </c>
      <c r="F266" s="95" t="s">
        <v>67</v>
      </c>
      <c r="G266" s="95" t="str">
        <f>IF(F266&lt;&gt;"",VLOOKUP(D266,'БАЗА'!$A$5:$E978,5,0)-COUNTIFS($D$2:$D265,D266,$F$2:$F265,F266,$O$2:$O265,"пришел"),"")</f>
        <v/>
      </c>
      <c r="H266" s="96" t="str">
        <f t="shared" si="1"/>
        <v/>
      </c>
      <c r="I266" s="50"/>
      <c r="J266" s="50"/>
      <c r="K266" s="50"/>
      <c r="L266" s="50"/>
      <c r="M266" s="50"/>
      <c r="N266" s="50"/>
      <c r="O266" s="50"/>
    </row>
    <row r="267">
      <c r="A267" s="97"/>
      <c r="B267" s="93"/>
      <c r="C267" s="93" t="str">
        <f t="shared" si="2"/>
        <v/>
      </c>
      <c r="D267" s="50"/>
      <c r="E267" s="95" t="s">
        <v>67</v>
      </c>
      <c r="F267" s="95" t="s">
        <v>67</v>
      </c>
      <c r="G267" s="95" t="str">
        <f>IF(F267&lt;&gt;"",VLOOKUP(D267,'БАЗА'!$A$5:$E978,5,0)-COUNTIFS($D$2:$D266,D267,$F$2:$F266,F267,$O$2:$O266,"пришел"),"")</f>
        <v/>
      </c>
      <c r="H267" s="96" t="str">
        <f t="shared" si="1"/>
        <v/>
      </c>
      <c r="I267" s="50"/>
      <c r="J267" s="50"/>
      <c r="K267" s="50"/>
      <c r="L267" s="50"/>
      <c r="M267" s="50"/>
      <c r="N267" s="50"/>
      <c r="O267" s="50"/>
    </row>
    <row r="268">
      <c r="A268" s="97"/>
      <c r="B268" s="93"/>
      <c r="C268" s="93" t="str">
        <f t="shared" si="2"/>
        <v/>
      </c>
      <c r="D268" s="50"/>
      <c r="E268" s="95" t="s">
        <v>67</v>
      </c>
      <c r="F268" s="95" t="s">
        <v>67</v>
      </c>
      <c r="G268" s="95" t="str">
        <f>IF(F268&lt;&gt;"",VLOOKUP(D268,'БАЗА'!$A$5:$E978,5,0)-COUNTIFS($D$2:$D267,D268,$F$2:$F267,F268,$O$2:$O267,"пришел"),"")</f>
        <v/>
      </c>
      <c r="H268" s="96" t="str">
        <f t="shared" si="1"/>
        <v/>
      </c>
      <c r="I268" s="50"/>
      <c r="J268" s="50"/>
      <c r="K268" s="50"/>
      <c r="L268" s="50"/>
      <c r="M268" s="50"/>
      <c r="N268" s="50"/>
      <c r="O268" s="50"/>
    </row>
    <row r="269">
      <c r="A269" s="97"/>
      <c r="B269" s="93"/>
      <c r="C269" s="93" t="str">
        <f t="shared" si="2"/>
        <v/>
      </c>
      <c r="D269" s="50"/>
      <c r="E269" s="95" t="s">
        <v>67</v>
      </c>
      <c r="F269" s="95" t="s">
        <v>67</v>
      </c>
      <c r="G269" s="95" t="str">
        <f>IF(F269&lt;&gt;"",VLOOKUP(D269,'БАЗА'!$A$5:$E978,5,0)-COUNTIFS($D$2:$D268,D269,$F$2:$F268,F269,$O$2:$O268,"пришел"),"")</f>
        <v/>
      </c>
      <c r="H269" s="96" t="str">
        <f t="shared" si="1"/>
        <v/>
      </c>
      <c r="I269" s="50"/>
      <c r="J269" s="50"/>
      <c r="K269" s="50"/>
      <c r="L269" s="50"/>
      <c r="M269" s="50"/>
      <c r="N269" s="50"/>
      <c r="O269" s="50"/>
    </row>
    <row r="270">
      <c r="A270" s="97"/>
      <c r="B270" s="93"/>
      <c r="C270" s="93" t="str">
        <f t="shared" si="2"/>
        <v/>
      </c>
      <c r="D270" s="50"/>
      <c r="E270" s="95" t="s">
        <v>67</v>
      </c>
      <c r="F270" s="95" t="s">
        <v>67</v>
      </c>
      <c r="G270" s="95" t="str">
        <f>IF(F270&lt;&gt;"",VLOOKUP(D270,'БАЗА'!$A$5:$E978,5,0)-COUNTIFS($D$2:$D269,D270,$F$2:$F269,F270,$O$2:$O269,"пришел"),"")</f>
        <v/>
      </c>
      <c r="H270" s="96" t="str">
        <f t="shared" si="1"/>
        <v/>
      </c>
      <c r="I270" s="50"/>
      <c r="J270" s="50"/>
      <c r="K270" s="50"/>
      <c r="L270" s="50"/>
      <c r="M270" s="50"/>
      <c r="N270" s="50"/>
      <c r="O270" s="50"/>
    </row>
    <row r="271">
      <c r="A271" s="97"/>
      <c r="B271" s="93"/>
      <c r="C271" s="93" t="str">
        <f t="shared" si="2"/>
        <v/>
      </c>
      <c r="D271" s="50"/>
      <c r="E271" s="95" t="s">
        <v>67</v>
      </c>
      <c r="F271" s="95" t="s">
        <v>67</v>
      </c>
      <c r="G271" s="95" t="str">
        <f>IF(F271&lt;&gt;"",VLOOKUP(D271,'БАЗА'!$A$5:$E978,5,0)-COUNTIFS($D$2:$D270,D271,$F$2:$F270,F271,$O$2:$O270,"пришел"),"")</f>
        <v/>
      </c>
      <c r="H271" s="96" t="str">
        <f t="shared" si="1"/>
        <v/>
      </c>
      <c r="I271" s="50"/>
      <c r="J271" s="50"/>
      <c r="K271" s="50"/>
      <c r="L271" s="50"/>
      <c r="M271" s="50"/>
      <c r="N271" s="50"/>
      <c r="O271" s="50"/>
    </row>
    <row r="272">
      <c r="A272" s="97"/>
      <c r="B272" s="93"/>
      <c r="C272" s="93" t="str">
        <f t="shared" si="2"/>
        <v/>
      </c>
      <c r="D272" s="50"/>
      <c r="E272" s="95" t="s">
        <v>67</v>
      </c>
      <c r="F272" s="95" t="s">
        <v>67</v>
      </c>
      <c r="G272" s="95" t="str">
        <f>IF(F272&lt;&gt;"",VLOOKUP(D272,'БАЗА'!$A$5:$E978,5,0)-COUNTIFS($D$2:$D271,D272,$F$2:$F271,F272,$O$2:$O271,"пришел"),"")</f>
        <v/>
      </c>
      <c r="H272" s="96" t="str">
        <f t="shared" si="1"/>
        <v/>
      </c>
      <c r="I272" s="50"/>
      <c r="J272" s="50"/>
      <c r="K272" s="50"/>
      <c r="L272" s="50"/>
      <c r="M272" s="50"/>
      <c r="N272" s="50"/>
      <c r="O272" s="50"/>
    </row>
    <row r="273">
      <c r="A273" s="97"/>
      <c r="B273" s="93"/>
      <c r="C273" s="93" t="str">
        <f t="shared" si="2"/>
        <v/>
      </c>
      <c r="D273" s="50"/>
      <c r="E273" s="95" t="s">
        <v>67</v>
      </c>
      <c r="F273" s="95" t="s">
        <v>67</v>
      </c>
      <c r="G273" s="95" t="str">
        <f>IF(F273&lt;&gt;"",VLOOKUP(D273,'БАЗА'!$A$5:$E978,5,0)-COUNTIFS($D$2:$D272,D273,$F$2:$F272,F273,$O$2:$O272,"пришел"),"")</f>
        <v/>
      </c>
      <c r="H273" s="96" t="str">
        <f t="shared" si="1"/>
        <v/>
      </c>
      <c r="I273" s="50"/>
      <c r="J273" s="50"/>
      <c r="K273" s="50"/>
      <c r="L273" s="50"/>
      <c r="M273" s="50"/>
      <c r="N273" s="50"/>
      <c r="O273" s="50"/>
    </row>
    <row r="274">
      <c r="A274" s="97"/>
      <c r="B274" s="93"/>
      <c r="C274" s="93" t="str">
        <f t="shared" si="2"/>
        <v/>
      </c>
      <c r="D274" s="50"/>
      <c r="E274" s="95" t="s">
        <v>67</v>
      </c>
      <c r="F274" s="95" t="s">
        <v>67</v>
      </c>
      <c r="G274" s="95" t="str">
        <f>IF(F274&lt;&gt;"",VLOOKUP(D274,'БАЗА'!$A$5:$E978,5,0)-COUNTIFS($D$2:$D273,D274,$F$2:$F273,F274,$O$2:$O273,"пришел"),"")</f>
        <v/>
      </c>
      <c r="H274" s="96" t="str">
        <f t="shared" si="1"/>
        <v/>
      </c>
      <c r="I274" s="50"/>
      <c r="J274" s="50"/>
      <c r="K274" s="50"/>
      <c r="L274" s="50"/>
      <c r="M274" s="50"/>
      <c r="N274" s="50"/>
      <c r="O274" s="50"/>
    </row>
    <row r="275">
      <c r="A275" s="97"/>
      <c r="B275" s="93"/>
      <c r="C275" s="93" t="str">
        <f t="shared" si="2"/>
        <v/>
      </c>
      <c r="D275" s="50"/>
      <c r="E275" s="95" t="s">
        <v>67</v>
      </c>
      <c r="F275" s="95" t="s">
        <v>67</v>
      </c>
      <c r="G275" s="95" t="str">
        <f>IF(F275&lt;&gt;"",VLOOKUP(D275,'БАЗА'!$A$5:$E978,5,0)-COUNTIFS($D$2:$D274,D275,$F$2:$F274,F275,$O$2:$O274,"пришел"),"")</f>
        <v/>
      </c>
      <c r="H275" s="96" t="str">
        <f t="shared" si="1"/>
        <v/>
      </c>
      <c r="I275" s="50"/>
      <c r="J275" s="50"/>
      <c r="K275" s="50"/>
      <c r="L275" s="50"/>
      <c r="M275" s="50"/>
      <c r="N275" s="50"/>
      <c r="O275" s="50"/>
    </row>
    <row r="276">
      <c r="A276" s="97"/>
      <c r="B276" s="93"/>
      <c r="C276" s="93" t="str">
        <f t="shared" si="2"/>
        <v/>
      </c>
      <c r="D276" s="50"/>
      <c r="E276" s="95" t="s">
        <v>67</v>
      </c>
      <c r="F276" s="95" t="s">
        <v>67</v>
      </c>
      <c r="G276" s="95" t="str">
        <f>IF(F276&lt;&gt;"",VLOOKUP(D276,'БАЗА'!$A$5:$E978,5,0)-COUNTIFS($D$2:$D275,D276,$F$2:$F275,F276,$O$2:$O275,"пришел"),"")</f>
        <v/>
      </c>
      <c r="H276" s="96" t="str">
        <f t="shared" si="1"/>
        <v/>
      </c>
      <c r="I276" s="50"/>
      <c r="J276" s="50"/>
      <c r="K276" s="50"/>
      <c r="L276" s="50"/>
      <c r="M276" s="50"/>
      <c r="N276" s="50"/>
      <c r="O276" s="50"/>
    </row>
    <row r="277">
      <c r="A277" s="97"/>
      <c r="B277" s="93"/>
      <c r="C277" s="93" t="str">
        <f t="shared" si="2"/>
        <v/>
      </c>
      <c r="D277" s="50"/>
      <c r="E277" s="95" t="s">
        <v>67</v>
      </c>
      <c r="F277" s="95" t="s">
        <v>67</v>
      </c>
      <c r="G277" s="95" t="str">
        <f>IF(F277&lt;&gt;"",VLOOKUP(D277,'БАЗА'!$A$5:$E978,5,0)-COUNTIFS($D$2:$D276,D277,$F$2:$F276,F277,$O$2:$O276,"пришел"),"")</f>
        <v/>
      </c>
      <c r="H277" s="96" t="str">
        <f t="shared" si="1"/>
        <v/>
      </c>
      <c r="I277" s="50"/>
      <c r="J277" s="50"/>
      <c r="K277" s="50"/>
      <c r="L277" s="50"/>
      <c r="M277" s="50"/>
      <c r="N277" s="50"/>
      <c r="O277" s="50"/>
    </row>
    <row r="278">
      <c r="A278" s="97"/>
      <c r="B278" s="93"/>
      <c r="C278" s="93" t="str">
        <f t="shared" si="2"/>
        <v/>
      </c>
      <c r="D278" s="50"/>
      <c r="E278" s="95" t="s">
        <v>67</v>
      </c>
      <c r="F278" s="95" t="s">
        <v>67</v>
      </c>
      <c r="G278" s="95" t="str">
        <f>IF(F278&lt;&gt;"",VLOOKUP(D278,'БАЗА'!$A$5:$E978,5,0)-COUNTIFS($D$2:$D277,D278,$F$2:$F277,F278,$O$2:$O277,"пришел"),"")</f>
        <v/>
      </c>
      <c r="H278" s="96" t="str">
        <f t="shared" si="1"/>
        <v/>
      </c>
      <c r="I278" s="50"/>
      <c r="J278" s="50"/>
      <c r="K278" s="50"/>
      <c r="L278" s="50"/>
      <c r="M278" s="50"/>
      <c r="N278" s="50"/>
      <c r="O278" s="50"/>
    </row>
    <row r="279">
      <c r="A279" s="97"/>
      <c r="B279" s="93"/>
      <c r="C279" s="93" t="str">
        <f t="shared" si="2"/>
        <v/>
      </c>
      <c r="D279" s="50"/>
      <c r="E279" s="95" t="s">
        <v>67</v>
      </c>
      <c r="F279" s="95" t="s">
        <v>67</v>
      </c>
      <c r="G279" s="95" t="str">
        <f>IF(F279&lt;&gt;"",VLOOKUP(D279,'БАЗА'!$A$5:$E978,5,0)-COUNTIFS($D$2:$D278,D279,$F$2:$F278,F279,$O$2:$O278,"пришел"),"")</f>
        <v/>
      </c>
      <c r="H279" s="96" t="str">
        <f t="shared" si="1"/>
        <v/>
      </c>
      <c r="I279" s="50"/>
      <c r="J279" s="50"/>
      <c r="K279" s="50"/>
      <c r="L279" s="50"/>
      <c r="M279" s="50"/>
      <c r="N279" s="50"/>
      <c r="O279" s="50"/>
    </row>
    <row r="280">
      <c r="A280" s="97"/>
      <c r="B280" s="93"/>
      <c r="C280" s="93" t="str">
        <f t="shared" si="2"/>
        <v/>
      </c>
      <c r="D280" s="50"/>
      <c r="E280" s="95" t="s">
        <v>67</v>
      </c>
      <c r="F280" s="95" t="s">
        <v>67</v>
      </c>
      <c r="G280" s="95" t="str">
        <f>IF(F280&lt;&gt;"",VLOOKUP(D280,'БАЗА'!$A$5:$E978,5,0)-COUNTIFS($D$2:$D279,D280,$F$2:$F279,F280,$O$2:$O279,"пришел"),"")</f>
        <v/>
      </c>
      <c r="H280" s="96" t="str">
        <f t="shared" si="1"/>
        <v/>
      </c>
      <c r="I280" s="50"/>
      <c r="J280" s="50"/>
      <c r="K280" s="50"/>
      <c r="L280" s="50"/>
      <c r="M280" s="50"/>
      <c r="N280" s="50"/>
      <c r="O280" s="50"/>
    </row>
    <row r="281">
      <c r="A281" s="97"/>
      <c r="B281" s="93"/>
      <c r="C281" s="93" t="str">
        <f t="shared" si="2"/>
        <v/>
      </c>
      <c r="D281" s="50"/>
      <c r="E281" s="95" t="s">
        <v>67</v>
      </c>
      <c r="F281" s="95" t="s">
        <v>67</v>
      </c>
      <c r="G281" s="95" t="str">
        <f>IF(F281&lt;&gt;"",VLOOKUP(D281,'БАЗА'!$A$5:$E978,5,0)-COUNTIFS($D$2:$D280,D281,$F$2:$F280,F281,$O$2:$O280,"пришел"),"")</f>
        <v/>
      </c>
      <c r="H281" s="96" t="str">
        <f t="shared" si="1"/>
        <v/>
      </c>
      <c r="I281" s="50"/>
      <c r="J281" s="50"/>
      <c r="K281" s="50"/>
      <c r="L281" s="50"/>
      <c r="M281" s="50"/>
      <c r="N281" s="50"/>
      <c r="O281" s="50"/>
    </row>
    <row r="282">
      <c r="A282" s="97"/>
      <c r="B282" s="93"/>
      <c r="C282" s="93" t="str">
        <f t="shared" si="2"/>
        <v/>
      </c>
      <c r="D282" s="50"/>
      <c r="E282" s="95" t="s">
        <v>67</v>
      </c>
      <c r="F282" s="95" t="s">
        <v>67</v>
      </c>
      <c r="G282" s="95" t="str">
        <f>IF(F282&lt;&gt;"",VLOOKUP(D282,'БАЗА'!$A$5:$E978,5,0)-COUNTIFS($D$2:$D281,D282,$F$2:$F281,F282,$O$2:$O281,"пришел"),"")</f>
        <v/>
      </c>
      <c r="H282" s="96" t="str">
        <f t="shared" si="1"/>
        <v/>
      </c>
      <c r="I282" s="50"/>
      <c r="J282" s="50"/>
      <c r="K282" s="50"/>
      <c r="L282" s="50"/>
      <c r="M282" s="50"/>
      <c r="N282" s="50"/>
      <c r="O282" s="50"/>
    </row>
    <row r="283">
      <c r="A283" s="97"/>
      <c r="B283" s="93"/>
      <c r="C283" s="93" t="str">
        <f t="shared" si="2"/>
        <v/>
      </c>
      <c r="D283" s="50"/>
      <c r="E283" s="95" t="s">
        <v>67</v>
      </c>
      <c r="F283" s="95" t="s">
        <v>67</v>
      </c>
      <c r="G283" s="95" t="str">
        <f>IF(F283&lt;&gt;"",VLOOKUP(D283,'БАЗА'!$A$5:$E978,5,0)-COUNTIFS($D$2:$D282,D283,$F$2:$F282,F283,$O$2:$O282,"пришел"),"")</f>
        <v/>
      </c>
      <c r="H283" s="96" t="str">
        <f t="shared" si="1"/>
        <v/>
      </c>
      <c r="I283" s="50"/>
      <c r="J283" s="50"/>
      <c r="K283" s="50"/>
      <c r="L283" s="50"/>
      <c r="M283" s="50"/>
      <c r="N283" s="50"/>
      <c r="O283" s="50"/>
    </row>
    <row r="284">
      <c r="A284" s="97"/>
      <c r="B284" s="93"/>
      <c r="C284" s="93" t="str">
        <f t="shared" si="2"/>
        <v/>
      </c>
      <c r="D284" s="50"/>
      <c r="E284" s="95" t="s">
        <v>67</v>
      </c>
      <c r="F284" s="95" t="s">
        <v>67</v>
      </c>
      <c r="G284" s="95" t="str">
        <f>IF(F284&lt;&gt;"",VLOOKUP(D284,'БАЗА'!$A$5:$E978,5,0)-COUNTIFS($D$2:$D283,D284,$F$2:$F283,F284,$O$2:$O283,"пришел"),"")</f>
        <v/>
      </c>
      <c r="H284" s="96" t="str">
        <f t="shared" si="1"/>
        <v/>
      </c>
      <c r="I284" s="50"/>
      <c r="J284" s="50"/>
      <c r="K284" s="50"/>
      <c r="L284" s="50"/>
      <c r="M284" s="50"/>
      <c r="N284" s="50"/>
      <c r="O284" s="50"/>
    </row>
    <row r="285">
      <c r="A285" s="97"/>
      <c r="B285" s="93"/>
      <c r="C285" s="93" t="str">
        <f t="shared" si="2"/>
        <v/>
      </c>
      <c r="D285" s="50"/>
      <c r="E285" s="95" t="s">
        <v>67</v>
      </c>
      <c r="F285" s="95" t="s">
        <v>67</v>
      </c>
      <c r="G285" s="95" t="str">
        <f>IF(F285&lt;&gt;"",VLOOKUP(D285,'БАЗА'!$A$5:$E978,5,0)-COUNTIFS($D$2:$D284,D285,$F$2:$F284,F285,$O$2:$O284,"пришел"),"")</f>
        <v/>
      </c>
      <c r="H285" s="96" t="str">
        <f t="shared" si="1"/>
        <v/>
      </c>
      <c r="I285" s="50"/>
      <c r="J285" s="50"/>
      <c r="K285" s="50"/>
      <c r="L285" s="50"/>
      <c r="M285" s="50"/>
      <c r="N285" s="50"/>
      <c r="O285" s="50"/>
    </row>
    <row r="286">
      <c r="A286" s="97"/>
      <c r="B286" s="93"/>
      <c r="C286" s="93" t="str">
        <f t="shared" si="2"/>
        <v/>
      </c>
      <c r="D286" s="50"/>
      <c r="E286" s="95" t="s">
        <v>67</v>
      </c>
      <c r="F286" s="95" t="s">
        <v>67</v>
      </c>
      <c r="G286" s="95" t="str">
        <f>IF(F286&lt;&gt;"",VLOOKUP(D286,'БАЗА'!$A$5:$E978,5,0)-COUNTIFS($D$2:$D285,D286,$F$2:$F285,F286,$O$2:$O285,"пришел"),"")</f>
        <v/>
      </c>
      <c r="H286" s="96" t="str">
        <f t="shared" si="1"/>
        <v/>
      </c>
      <c r="I286" s="50"/>
      <c r="J286" s="50"/>
      <c r="K286" s="50"/>
      <c r="L286" s="50"/>
      <c r="M286" s="50"/>
      <c r="N286" s="50"/>
      <c r="O286" s="50"/>
    </row>
    <row r="287">
      <c r="A287" s="97"/>
      <c r="B287" s="93"/>
      <c r="C287" s="93" t="str">
        <f t="shared" si="2"/>
        <v/>
      </c>
      <c r="D287" s="50"/>
      <c r="E287" s="95" t="s">
        <v>67</v>
      </c>
      <c r="F287" s="95" t="s">
        <v>67</v>
      </c>
      <c r="G287" s="95" t="str">
        <f>IF(F287&lt;&gt;"",VLOOKUP(D287,'БАЗА'!$A$5:$E978,5,0)-COUNTIFS($D$2:$D286,D287,$F$2:$F286,F287,$O$2:$O286,"пришел"),"")</f>
        <v/>
      </c>
      <c r="H287" s="96" t="str">
        <f t="shared" si="1"/>
        <v/>
      </c>
      <c r="I287" s="50"/>
      <c r="J287" s="50"/>
      <c r="K287" s="50"/>
      <c r="L287" s="50"/>
      <c r="M287" s="50"/>
      <c r="N287" s="50"/>
      <c r="O287" s="50"/>
    </row>
    <row r="288">
      <c r="A288" s="97"/>
      <c r="B288" s="93"/>
      <c r="C288" s="93" t="str">
        <f t="shared" si="2"/>
        <v/>
      </c>
      <c r="D288" s="50"/>
      <c r="E288" s="95" t="s">
        <v>67</v>
      </c>
      <c r="F288" s="95" t="s">
        <v>67</v>
      </c>
      <c r="G288" s="95" t="str">
        <f>IF(F288&lt;&gt;"",VLOOKUP(D288,'БАЗА'!$A$5:$E978,5,0)-COUNTIFS($D$2:$D287,D288,$F$2:$F287,F288,$O$2:$O287,"пришел"),"")</f>
        <v/>
      </c>
      <c r="H288" s="96" t="str">
        <f t="shared" si="1"/>
        <v/>
      </c>
      <c r="I288" s="50"/>
      <c r="J288" s="50"/>
      <c r="K288" s="50"/>
      <c r="L288" s="50"/>
      <c r="M288" s="50"/>
      <c r="N288" s="50"/>
      <c r="O288" s="50"/>
    </row>
    <row r="289">
      <c r="A289" s="97"/>
      <c r="B289" s="93"/>
      <c r="C289" s="93" t="str">
        <f t="shared" si="2"/>
        <v/>
      </c>
      <c r="D289" s="50"/>
      <c r="E289" s="95" t="s">
        <v>67</v>
      </c>
      <c r="F289" s="95" t="s">
        <v>67</v>
      </c>
      <c r="G289" s="95" t="str">
        <f>IF(F289&lt;&gt;"",VLOOKUP(D289,'БАЗА'!$A$5:$E978,5,0)-COUNTIFS($D$2:$D288,D289,$F$2:$F288,F289,$O$2:$O288,"пришел"),"")</f>
        <v/>
      </c>
      <c r="H289" s="96" t="str">
        <f t="shared" si="1"/>
        <v/>
      </c>
      <c r="I289" s="50"/>
      <c r="J289" s="50"/>
      <c r="K289" s="50"/>
      <c r="L289" s="50"/>
      <c r="M289" s="50"/>
      <c r="N289" s="50"/>
      <c r="O289" s="50"/>
    </row>
    <row r="290">
      <c r="A290" s="97"/>
      <c r="B290" s="93"/>
      <c r="C290" s="93" t="str">
        <f t="shared" si="2"/>
        <v/>
      </c>
      <c r="D290" s="50"/>
      <c r="E290" s="95" t="s">
        <v>67</v>
      </c>
      <c r="F290" s="95" t="s">
        <v>67</v>
      </c>
      <c r="G290" s="95" t="str">
        <f>IF(F290&lt;&gt;"",VLOOKUP(D290,'БАЗА'!$A$5:$E978,5,0)-COUNTIFS($D$2:$D289,D290,$F$2:$F289,F290,$O$2:$O289,"пришел"),"")</f>
        <v/>
      </c>
      <c r="H290" s="96" t="str">
        <f t="shared" si="1"/>
        <v/>
      </c>
      <c r="I290" s="50"/>
      <c r="J290" s="50"/>
      <c r="K290" s="50"/>
      <c r="L290" s="50"/>
      <c r="M290" s="50"/>
      <c r="N290" s="50"/>
      <c r="O290" s="50"/>
    </row>
    <row r="291">
      <c r="A291" s="97"/>
      <c r="B291" s="93"/>
      <c r="C291" s="93" t="str">
        <f t="shared" si="2"/>
        <v/>
      </c>
      <c r="D291" s="50"/>
      <c r="E291" s="95" t="s">
        <v>67</v>
      </c>
      <c r="F291" s="95" t="s">
        <v>67</v>
      </c>
      <c r="G291" s="95" t="str">
        <f>IF(F291&lt;&gt;"",VLOOKUP(D291,'БАЗА'!$A$5:$E978,5,0)-COUNTIFS($D$2:$D290,D291,$F$2:$F290,F291,$O$2:$O290,"пришел"),"")</f>
        <v/>
      </c>
      <c r="H291" s="96" t="str">
        <f t="shared" si="1"/>
        <v/>
      </c>
      <c r="I291" s="50"/>
      <c r="J291" s="50"/>
      <c r="K291" s="50"/>
      <c r="L291" s="50"/>
      <c r="M291" s="50"/>
      <c r="N291" s="50"/>
      <c r="O291" s="50"/>
    </row>
    <row r="292">
      <c r="A292" s="97"/>
      <c r="B292" s="93"/>
      <c r="C292" s="93" t="str">
        <f t="shared" si="2"/>
        <v/>
      </c>
      <c r="D292" s="50"/>
      <c r="E292" s="95" t="s">
        <v>67</v>
      </c>
      <c r="F292" s="95" t="s">
        <v>67</v>
      </c>
      <c r="G292" s="95" t="str">
        <f>IF(F292&lt;&gt;"",VLOOKUP(D292,'БАЗА'!$A$5:$E978,5,0)-COUNTIFS($D$2:$D291,D292,$F$2:$F291,F292,$O$2:$O291,"пришел"),"")</f>
        <v/>
      </c>
      <c r="H292" s="96" t="str">
        <f t="shared" si="1"/>
        <v/>
      </c>
      <c r="I292" s="50"/>
      <c r="J292" s="50"/>
      <c r="K292" s="50"/>
      <c r="L292" s="50"/>
      <c r="M292" s="50"/>
      <c r="N292" s="50"/>
      <c r="O292" s="50"/>
    </row>
    <row r="293">
      <c r="A293" s="97"/>
      <c r="B293" s="93"/>
      <c r="C293" s="93" t="str">
        <f t="shared" si="2"/>
        <v/>
      </c>
      <c r="D293" s="50"/>
      <c r="E293" s="95" t="s">
        <v>67</v>
      </c>
      <c r="F293" s="95" t="s">
        <v>67</v>
      </c>
      <c r="G293" s="95" t="str">
        <f>IF(F293&lt;&gt;"",VLOOKUP(D293,'БАЗА'!$A$5:$E978,5,0)-COUNTIFS($D$2:$D292,D293,$F$2:$F292,F293,$O$2:$O292,"пришел"),"")</f>
        <v/>
      </c>
      <c r="H293" s="96" t="str">
        <f t="shared" si="1"/>
        <v/>
      </c>
      <c r="I293" s="50"/>
      <c r="J293" s="50"/>
      <c r="K293" s="50"/>
      <c r="L293" s="50"/>
      <c r="M293" s="50"/>
      <c r="N293" s="50"/>
      <c r="O293" s="50"/>
    </row>
    <row r="294">
      <c r="A294" s="97"/>
      <c r="B294" s="93"/>
      <c r="C294" s="93" t="str">
        <f t="shared" si="2"/>
        <v/>
      </c>
      <c r="D294" s="50"/>
      <c r="E294" s="95" t="s">
        <v>67</v>
      </c>
      <c r="F294" s="95" t="s">
        <v>67</v>
      </c>
      <c r="G294" s="95" t="str">
        <f>IF(F294&lt;&gt;"",VLOOKUP(D294,'БАЗА'!$A$5:$E978,5,0)-COUNTIFS($D$2:$D293,D294,$F$2:$F293,F294,$O$2:$O293,"пришел"),"")</f>
        <v/>
      </c>
      <c r="H294" s="96" t="str">
        <f t="shared" si="1"/>
        <v/>
      </c>
      <c r="I294" s="50"/>
      <c r="J294" s="50"/>
      <c r="K294" s="50"/>
      <c r="L294" s="50"/>
      <c r="M294" s="50"/>
      <c r="N294" s="50"/>
      <c r="O294" s="50"/>
    </row>
    <row r="295">
      <c r="A295" s="97"/>
      <c r="B295" s="93"/>
      <c r="C295" s="93" t="str">
        <f t="shared" si="2"/>
        <v/>
      </c>
      <c r="D295" s="50"/>
      <c r="E295" s="95" t="s">
        <v>67</v>
      </c>
      <c r="F295" s="95" t="s">
        <v>67</v>
      </c>
      <c r="G295" s="95" t="str">
        <f>IF(F295&lt;&gt;"",VLOOKUP(D295,'БАЗА'!$A$5:$E978,5,0)-COUNTIFS($D$2:$D294,D295,$F$2:$F294,F295,$O$2:$O294,"пришел"),"")</f>
        <v/>
      </c>
      <c r="H295" s="96" t="str">
        <f t="shared" si="1"/>
        <v/>
      </c>
      <c r="I295" s="50"/>
      <c r="J295" s="50"/>
      <c r="K295" s="50"/>
      <c r="L295" s="50"/>
      <c r="M295" s="50"/>
      <c r="N295" s="50"/>
      <c r="O295" s="50"/>
    </row>
    <row r="296">
      <c r="A296" s="97"/>
      <c r="B296" s="93"/>
      <c r="C296" s="93" t="str">
        <f t="shared" si="2"/>
        <v/>
      </c>
      <c r="D296" s="50"/>
      <c r="E296" s="95" t="s">
        <v>67</v>
      </c>
      <c r="F296" s="95" t="s">
        <v>67</v>
      </c>
      <c r="G296" s="95" t="str">
        <f>IF(F296&lt;&gt;"",VLOOKUP(D296,'БАЗА'!$A$5:$E978,5,0)-COUNTIFS($D$2:$D295,D296,$F$2:$F295,F296,$O$2:$O295,"пришел"),"")</f>
        <v/>
      </c>
      <c r="H296" s="96" t="str">
        <f t="shared" si="1"/>
        <v/>
      </c>
      <c r="I296" s="50"/>
      <c r="J296" s="50"/>
      <c r="K296" s="50"/>
      <c r="L296" s="50"/>
      <c r="M296" s="50"/>
      <c r="N296" s="50"/>
      <c r="O296" s="50"/>
    </row>
    <row r="297">
      <c r="A297" s="97"/>
      <c r="B297" s="93"/>
      <c r="C297" s="93" t="str">
        <f t="shared" si="2"/>
        <v/>
      </c>
      <c r="D297" s="50"/>
      <c r="E297" s="95" t="s">
        <v>67</v>
      </c>
      <c r="F297" s="95" t="s">
        <v>67</v>
      </c>
      <c r="G297" s="95" t="str">
        <f>IF(F297&lt;&gt;"",VLOOKUP(D297,'БАЗА'!$A$5:$E978,5,0)-COUNTIFS($D$2:$D296,D297,$F$2:$F296,F297,$O$2:$O296,"пришел"),"")</f>
        <v/>
      </c>
      <c r="H297" s="96" t="str">
        <f t="shared" si="1"/>
        <v/>
      </c>
      <c r="I297" s="50"/>
      <c r="J297" s="50"/>
      <c r="K297" s="50"/>
      <c r="L297" s="50"/>
      <c r="M297" s="50"/>
      <c r="N297" s="50"/>
      <c r="O297" s="50"/>
    </row>
    <row r="298">
      <c r="A298" s="97"/>
      <c r="B298" s="93"/>
      <c r="C298" s="93" t="str">
        <f t="shared" si="2"/>
        <v/>
      </c>
      <c r="D298" s="50"/>
      <c r="E298" s="95" t="s">
        <v>67</v>
      </c>
      <c r="F298" s="95" t="s">
        <v>67</v>
      </c>
      <c r="G298" s="95" t="str">
        <f>IF(F298&lt;&gt;"",VLOOKUP(D298,'БАЗА'!$A$5:$E978,5,0)-COUNTIFS($D$2:$D297,D298,$F$2:$F297,F298,$O$2:$O297,"пришел"),"")</f>
        <v/>
      </c>
      <c r="H298" s="96" t="str">
        <f t="shared" si="1"/>
        <v/>
      </c>
      <c r="I298" s="50"/>
      <c r="J298" s="50"/>
      <c r="K298" s="50"/>
      <c r="L298" s="50"/>
      <c r="M298" s="50"/>
      <c r="N298" s="50"/>
      <c r="O298" s="50"/>
    </row>
    <row r="299">
      <c r="A299" s="97"/>
      <c r="B299" s="93"/>
      <c r="C299" s="93" t="str">
        <f t="shared" si="2"/>
        <v/>
      </c>
      <c r="D299" s="50"/>
      <c r="E299" s="95" t="s">
        <v>67</v>
      </c>
      <c r="F299" s="95" t="s">
        <v>67</v>
      </c>
      <c r="G299" s="95" t="str">
        <f>IF(F299&lt;&gt;"",VLOOKUP(D299,'БАЗА'!$A$5:$E978,5,0)-COUNTIFS($D$2:$D298,D299,$F$2:$F298,F299,$O$2:$O298,"пришел"),"")</f>
        <v/>
      </c>
      <c r="H299" s="96" t="str">
        <f t="shared" si="1"/>
        <v/>
      </c>
      <c r="I299" s="50"/>
      <c r="J299" s="50"/>
      <c r="K299" s="50"/>
      <c r="L299" s="50"/>
      <c r="M299" s="50"/>
      <c r="N299" s="50"/>
      <c r="O299" s="50"/>
    </row>
    <row r="300">
      <c r="A300" s="97"/>
      <c r="B300" s="93"/>
      <c r="C300" s="93" t="str">
        <f t="shared" si="2"/>
        <v/>
      </c>
      <c r="D300" s="50"/>
      <c r="E300" s="95" t="s">
        <v>67</v>
      </c>
      <c r="F300" s="95" t="s">
        <v>67</v>
      </c>
      <c r="G300" s="95" t="str">
        <f>IF(F300&lt;&gt;"",VLOOKUP(D300,'БАЗА'!$A$5:$E978,5,0)-COUNTIFS($D$2:$D299,D300,$F$2:$F299,F300,$O$2:$O299,"пришел"),"")</f>
        <v/>
      </c>
      <c r="H300" s="96" t="str">
        <f t="shared" si="1"/>
        <v/>
      </c>
      <c r="I300" s="50"/>
      <c r="J300" s="50"/>
      <c r="K300" s="50"/>
      <c r="L300" s="50"/>
      <c r="M300" s="50"/>
      <c r="N300" s="50"/>
      <c r="O300" s="50"/>
    </row>
    <row r="301">
      <c r="A301" s="97"/>
      <c r="B301" s="93"/>
      <c r="C301" s="93" t="str">
        <f t="shared" si="2"/>
        <v/>
      </c>
      <c r="D301" s="50"/>
      <c r="E301" s="95" t="s">
        <v>67</v>
      </c>
      <c r="F301" s="95" t="s">
        <v>67</v>
      </c>
      <c r="G301" s="95" t="str">
        <f>IF(F301&lt;&gt;"",VLOOKUP(D301,'БАЗА'!$A$5:$E978,5,0)-COUNTIFS($D$2:$D300,D301,$F$2:$F300,F301,$O$2:$O300,"пришел"),"")</f>
        <v/>
      </c>
      <c r="H301" s="96" t="str">
        <f t="shared" si="1"/>
        <v/>
      </c>
      <c r="I301" s="50"/>
      <c r="J301" s="50"/>
      <c r="K301" s="50"/>
      <c r="L301" s="50"/>
      <c r="M301" s="50"/>
      <c r="N301" s="50"/>
      <c r="O301" s="50"/>
    </row>
    <row r="302">
      <c r="A302" s="97"/>
      <c r="B302" s="93"/>
      <c r="C302" s="93" t="str">
        <f t="shared" si="2"/>
        <v/>
      </c>
      <c r="D302" s="50"/>
      <c r="E302" s="95" t="s">
        <v>67</v>
      </c>
      <c r="F302" s="95" t="s">
        <v>67</v>
      </c>
      <c r="G302" s="95" t="str">
        <f>IF(F302&lt;&gt;"",VLOOKUP(D302,'БАЗА'!$A$5:$E978,5,0)-COUNTIFS($D$2:$D301,D302,$F$2:$F301,F302,$O$2:$O301,"пришел"),"")</f>
        <v/>
      </c>
      <c r="H302" s="96" t="str">
        <f t="shared" si="1"/>
        <v/>
      </c>
      <c r="I302" s="50"/>
      <c r="J302" s="50"/>
      <c r="K302" s="50"/>
      <c r="L302" s="50"/>
      <c r="M302" s="50"/>
      <c r="N302" s="50"/>
      <c r="O302" s="50"/>
    </row>
    <row r="303">
      <c r="A303" s="97"/>
      <c r="B303" s="93"/>
      <c r="C303" s="93" t="str">
        <f t="shared" si="2"/>
        <v/>
      </c>
      <c r="D303" s="50"/>
      <c r="E303" s="95" t="s">
        <v>67</v>
      </c>
      <c r="F303" s="95" t="s">
        <v>67</v>
      </c>
      <c r="G303" s="95" t="str">
        <f>IF(F303&lt;&gt;"",VLOOKUP(D303,'БАЗА'!$A$5:$E978,5,0)-COUNTIFS($D$2:$D302,D303,$F$2:$F302,F303,$O$2:$O302,"пришел"),"")</f>
        <v/>
      </c>
      <c r="H303" s="96" t="str">
        <f t="shared" si="1"/>
        <v/>
      </c>
      <c r="I303" s="50"/>
      <c r="J303" s="50"/>
      <c r="K303" s="50"/>
      <c r="L303" s="50"/>
      <c r="M303" s="50"/>
      <c r="N303" s="50"/>
      <c r="O303" s="50"/>
    </row>
    <row r="304">
      <c r="A304" s="97"/>
      <c r="B304" s="93"/>
      <c r="C304" s="93" t="str">
        <f t="shared" si="2"/>
        <v/>
      </c>
      <c r="D304" s="50"/>
      <c r="E304" s="95" t="s">
        <v>67</v>
      </c>
      <c r="F304" s="95" t="s">
        <v>67</v>
      </c>
      <c r="G304" s="95" t="str">
        <f>IF(F304&lt;&gt;"",VLOOKUP(D304,'БАЗА'!$A$5:$E978,5,0)-COUNTIFS($D$2:$D303,D304,$F$2:$F303,F304,$O$2:$O303,"пришел"),"")</f>
        <v/>
      </c>
      <c r="H304" s="96" t="str">
        <f t="shared" si="1"/>
        <v/>
      </c>
      <c r="I304" s="50"/>
      <c r="J304" s="50"/>
      <c r="K304" s="50"/>
      <c r="L304" s="50"/>
      <c r="M304" s="50"/>
      <c r="N304" s="50"/>
      <c r="O304" s="50"/>
    </row>
    <row r="305">
      <c r="A305" s="97"/>
      <c r="B305" s="93"/>
      <c r="C305" s="93" t="str">
        <f t="shared" si="2"/>
        <v/>
      </c>
      <c r="D305" s="50"/>
      <c r="E305" s="95" t="s">
        <v>67</v>
      </c>
      <c r="F305" s="95" t="s">
        <v>67</v>
      </c>
      <c r="G305" s="95" t="str">
        <f>IF(F305&lt;&gt;"",VLOOKUP(D305,'БАЗА'!$A$5:$E978,5,0)-COUNTIFS($D$2:$D304,D305,$F$2:$F304,F305,$O$2:$O304,"пришел"),"")</f>
        <v/>
      </c>
      <c r="H305" s="96" t="str">
        <f t="shared" si="1"/>
        <v/>
      </c>
      <c r="I305" s="50"/>
      <c r="J305" s="50"/>
      <c r="K305" s="50"/>
      <c r="L305" s="50"/>
      <c r="M305" s="50"/>
      <c r="N305" s="50"/>
      <c r="O305" s="50"/>
    </row>
    <row r="306">
      <c r="A306" s="97"/>
      <c r="B306" s="93"/>
      <c r="C306" s="93" t="str">
        <f t="shared" si="2"/>
        <v/>
      </c>
      <c r="D306" s="50"/>
      <c r="E306" s="95" t="s">
        <v>67</v>
      </c>
      <c r="F306" s="95" t="s">
        <v>67</v>
      </c>
      <c r="G306" s="95" t="str">
        <f>IF(F306&lt;&gt;"",VLOOKUP(D306,'БАЗА'!$A$5:$E978,5,0)-COUNTIFS($D$2:$D305,D306,$F$2:$F305,F306,$O$2:$O305,"пришел"),"")</f>
        <v/>
      </c>
      <c r="H306" s="96" t="str">
        <f t="shared" si="1"/>
        <v/>
      </c>
      <c r="I306" s="50"/>
      <c r="J306" s="50"/>
      <c r="K306" s="50"/>
      <c r="L306" s="50"/>
      <c r="M306" s="50"/>
      <c r="N306" s="50"/>
      <c r="O306" s="50"/>
    </row>
    <row r="307">
      <c r="A307" s="97"/>
      <c r="B307" s="93"/>
      <c r="C307" s="93" t="str">
        <f t="shared" si="2"/>
        <v/>
      </c>
      <c r="D307" s="50"/>
      <c r="E307" s="95" t="s">
        <v>67</v>
      </c>
      <c r="F307" s="95" t="s">
        <v>67</v>
      </c>
      <c r="G307" s="95" t="str">
        <f>IF(F307&lt;&gt;"",VLOOKUP(D307,'БАЗА'!$A$5:$E978,5,0)-COUNTIFS($D$2:$D306,D307,$F$2:$F306,F307,$O$2:$O306,"пришел"),"")</f>
        <v/>
      </c>
      <c r="H307" s="96" t="str">
        <f t="shared" si="1"/>
        <v/>
      </c>
      <c r="I307" s="50"/>
      <c r="J307" s="50"/>
      <c r="K307" s="50"/>
      <c r="L307" s="50"/>
      <c r="M307" s="50"/>
      <c r="N307" s="50"/>
      <c r="O307" s="50"/>
    </row>
    <row r="308">
      <c r="A308" s="97"/>
      <c r="B308" s="93"/>
      <c r="C308" s="93" t="str">
        <f t="shared" si="2"/>
        <v/>
      </c>
      <c r="D308" s="50"/>
      <c r="E308" s="95" t="s">
        <v>67</v>
      </c>
      <c r="F308" s="95" t="s">
        <v>67</v>
      </c>
      <c r="G308" s="95" t="str">
        <f>IF(F308&lt;&gt;"",VLOOKUP(D308,'БАЗА'!$A$5:$E978,5,0)-COUNTIFS($D$2:$D307,D308,$F$2:$F307,F308,$O$2:$O307,"пришел"),"")</f>
        <v/>
      </c>
      <c r="H308" s="96" t="str">
        <f t="shared" si="1"/>
        <v/>
      </c>
      <c r="I308" s="50"/>
      <c r="J308" s="50"/>
      <c r="K308" s="50"/>
      <c r="L308" s="50"/>
      <c r="M308" s="50"/>
      <c r="N308" s="50"/>
      <c r="O308" s="50"/>
    </row>
    <row r="309">
      <c r="A309" s="97"/>
      <c r="B309" s="93"/>
      <c r="C309" s="93" t="str">
        <f t="shared" si="2"/>
        <v/>
      </c>
      <c r="D309" s="50"/>
      <c r="E309" s="95" t="s">
        <v>67</v>
      </c>
      <c r="F309" s="95" t="s">
        <v>67</v>
      </c>
      <c r="G309" s="95" t="str">
        <f>IF(F309&lt;&gt;"",VLOOKUP(D309,'БАЗА'!$A$5:$E978,5,0)-COUNTIFS($D$2:$D308,D309,$F$2:$F308,F309,$O$2:$O308,"пришел"),"")</f>
        <v/>
      </c>
      <c r="H309" s="96" t="str">
        <f t="shared" si="1"/>
        <v/>
      </c>
      <c r="I309" s="50"/>
      <c r="J309" s="50"/>
      <c r="K309" s="50"/>
      <c r="L309" s="50"/>
      <c r="M309" s="50"/>
      <c r="N309" s="50"/>
      <c r="O309" s="50"/>
    </row>
    <row r="310">
      <c r="A310" s="97"/>
      <c r="B310" s="93"/>
      <c r="C310" s="93" t="str">
        <f t="shared" si="2"/>
        <v/>
      </c>
      <c r="D310" s="50"/>
      <c r="E310" s="95" t="s">
        <v>67</v>
      </c>
      <c r="F310" s="95" t="s">
        <v>67</v>
      </c>
      <c r="G310" s="95" t="str">
        <f>IF(F310&lt;&gt;"",VLOOKUP(D310,'БАЗА'!$A$5:$E978,5,0)-COUNTIFS($D$2:$D309,D310,$F$2:$F309,F310,$O$2:$O309,"пришел"),"")</f>
        <v/>
      </c>
      <c r="H310" s="96" t="str">
        <f t="shared" si="1"/>
        <v/>
      </c>
      <c r="I310" s="50"/>
      <c r="J310" s="50"/>
      <c r="K310" s="50"/>
      <c r="L310" s="50"/>
      <c r="M310" s="50"/>
      <c r="N310" s="50"/>
      <c r="O310" s="50"/>
    </row>
    <row r="311">
      <c r="A311" s="97"/>
      <c r="B311" s="93"/>
      <c r="C311" s="93" t="str">
        <f t="shared" si="2"/>
        <v/>
      </c>
      <c r="D311" s="50"/>
      <c r="E311" s="95" t="s">
        <v>67</v>
      </c>
      <c r="F311" s="95" t="s">
        <v>67</v>
      </c>
      <c r="G311" s="95" t="str">
        <f>IF(F311&lt;&gt;"",VLOOKUP(D311,'БАЗА'!$A$5:$E978,5,0)-COUNTIFS($D$2:$D310,D311,$F$2:$F310,F311,$O$2:$O310,"пришел"),"")</f>
        <v/>
      </c>
      <c r="H311" s="96" t="str">
        <f t="shared" si="1"/>
        <v/>
      </c>
      <c r="I311" s="50"/>
      <c r="J311" s="50"/>
      <c r="K311" s="50"/>
      <c r="L311" s="50"/>
      <c r="M311" s="50"/>
      <c r="N311" s="50"/>
      <c r="O311" s="50"/>
    </row>
    <row r="312">
      <c r="A312" s="97"/>
      <c r="B312" s="93"/>
      <c r="C312" s="93" t="str">
        <f t="shared" si="2"/>
        <v/>
      </c>
      <c r="D312" s="50"/>
      <c r="E312" s="95" t="s">
        <v>67</v>
      </c>
      <c r="F312" s="95" t="s">
        <v>67</v>
      </c>
      <c r="G312" s="95" t="str">
        <f>IF(F312&lt;&gt;"",VLOOKUP(D312,'БАЗА'!$A$5:$E978,5,0)-COUNTIFS($D$2:$D311,D312,$F$2:$F311,F312,$O$2:$O311,"пришел"),"")</f>
        <v/>
      </c>
      <c r="H312" s="96" t="str">
        <f t="shared" si="1"/>
        <v/>
      </c>
      <c r="I312" s="50"/>
      <c r="J312" s="50"/>
      <c r="K312" s="50"/>
      <c r="L312" s="50"/>
      <c r="M312" s="50"/>
      <c r="N312" s="50"/>
      <c r="O312" s="50"/>
    </row>
    <row r="313">
      <c r="A313" s="97"/>
      <c r="B313" s="93"/>
      <c r="C313" s="93" t="str">
        <f t="shared" si="2"/>
        <v/>
      </c>
      <c r="D313" s="50"/>
      <c r="E313" s="95" t="s">
        <v>67</v>
      </c>
      <c r="F313" s="95" t="s">
        <v>67</v>
      </c>
      <c r="G313" s="95" t="str">
        <f>IF(F313&lt;&gt;"",VLOOKUP(D313,'БАЗА'!$A$5:$E978,5,0)-COUNTIFS($D$2:$D312,D313,$F$2:$F312,F313,$O$2:$O312,"пришел"),"")</f>
        <v/>
      </c>
      <c r="H313" s="96" t="str">
        <f t="shared" si="1"/>
        <v/>
      </c>
      <c r="I313" s="50"/>
      <c r="J313" s="50"/>
      <c r="K313" s="50"/>
      <c r="L313" s="50"/>
      <c r="M313" s="50"/>
      <c r="N313" s="50"/>
      <c r="O313" s="50"/>
    </row>
    <row r="314">
      <c r="A314" s="97"/>
      <c r="B314" s="93"/>
      <c r="C314" s="93" t="str">
        <f t="shared" si="2"/>
        <v/>
      </c>
      <c r="D314" s="50"/>
      <c r="E314" s="95" t="s">
        <v>67</v>
      </c>
      <c r="F314" s="95" t="s">
        <v>67</v>
      </c>
      <c r="G314" s="95" t="str">
        <f>IF(F314&lt;&gt;"",VLOOKUP(D314,'БАЗА'!$A$5:$E978,5,0)-COUNTIFS($D$2:$D313,D314,$F$2:$F313,F314,$O$2:$O313,"пришел"),"")</f>
        <v/>
      </c>
      <c r="H314" s="96" t="str">
        <f t="shared" si="1"/>
        <v/>
      </c>
      <c r="I314" s="50"/>
      <c r="J314" s="50"/>
      <c r="K314" s="50"/>
      <c r="L314" s="50"/>
      <c r="M314" s="50"/>
      <c r="N314" s="50"/>
      <c r="O314" s="50"/>
    </row>
    <row r="315">
      <c r="A315" s="97"/>
      <c r="B315" s="93"/>
      <c r="C315" s="93" t="str">
        <f t="shared" si="2"/>
        <v/>
      </c>
      <c r="D315" s="50"/>
      <c r="E315" s="95" t="s">
        <v>67</v>
      </c>
      <c r="F315" s="95" t="s">
        <v>67</v>
      </c>
      <c r="G315" s="95" t="str">
        <f>IF(F315&lt;&gt;"",VLOOKUP(D315,'БАЗА'!$A$5:$E978,5,0)-COUNTIFS($D$2:$D314,D315,$F$2:$F314,F315,$O$2:$O314,"пришел"),"")</f>
        <v/>
      </c>
      <c r="H315" s="96" t="str">
        <f t="shared" si="1"/>
        <v/>
      </c>
      <c r="I315" s="50"/>
      <c r="J315" s="50"/>
      <c r="K315" s="50"/>
      <c r="L315" s="50"/>
      <c r="M315" s="50"/>
      <c r="N315" s="50"/>
      <c r="O315" s="50"/>
    </row>
    <row r="316">
      <c r="A316" s="97"/>
      <c r="B316" s="93"/>
      <c r="C316" s="93" t="str">
        <f t="shared" si="2"/>
        <v/>
      </c>
      <c r="D316" s="50"/>
      <c r="E316" s="95" t="s">
        <v>67</v>
      </c>
      <c r="F316" s="95" t="s">
        <v>67</v>
      </c>
      <c r="G316" s="95" t="str">
        <f>IF(F316&lt;&gt;"",VLOOKUP(D316,'БАЗА'!$A$5:$E978,5,0)-COUNTIFS($D$2:$D315,D316,$F$2:$F315,F316,$O$2:$O315,"пришел"),"")</f>
        <v/>
      </c>
      <c r="H316" s="96" t="str">
        <f t="shared" si="1"/>
        <v/>
      </c>
      <c r="I316" s="50"/>
      <c r="J316" s="50"/>
      <c r="K316" s="50"/>
      <c r="L316" s="50"/>
      <c r="M316" s="50"/>
      <c r="N316" s="50"/>
      <c r="O316" s="50"/>
    </row>
    <row r="317">
      <c r="A317" s="97"/>
      <c r="B317" s="93"/>
      <c r="C317" s="93" t="str">
        <f t="shared" si="2"/>
        <v/>
      </c>
      <c r="D317" s="50"/>
      <c r="E317" s="95" t="s">
        <v>67</v>
      </c>
      <c r="F317" s="95" t="s">
        <v>67</v>
      </c>
      <c r="G317" s="95" t="str">
        <f>IF(F317&lt;&gt;"",VLOOKUP(D317,'БАЗА'!$A$5:$E978,5,0)-COUNTIFS($D$2:$D316,D317,$F$2:$F316,F317,$O$2:$O316,"пришел"),"")</f>
        <v/>
      </c>
      <c r="H317" s="96" t="str">
        <f t="shared" si="1"/>
        <v/>
      </c>
      <c r="I317" s="50"/>
      <c r="J317" s="50"/>
      <c r="K317" s="50"/>
      <c r="L317" s="50"/>
      <c r="M317" s="50"/>
      <c r="N317" s="50"/>
      <c r="O317" s="50"/>
    </row>
    <row r="318">
      <c r="A318" s="97"/>
      <c r="B318" s="93"/>
      <c r="C318" s="93" t="str">
        <f t="shared" si="2"/>
        <v/>
      </c>
      <c r="D318" s="50"/>
      <c r="E318" s="95" t="s">
        <v>67</v>
      </c>
      <c r="F318" s="95" t="s">
        <v>67</v>
      </c>
      <c r="G318" s="95" t="str">
        <f>IF(F318&lt;&gt;"",VLOOKUP(D318,'БАЗА'!$A$5:$E978,5,0)-COUNTIFS($D$2:$D317,D318,$F$2:$F317,F318,$O$2:$O317,"пришел"),"")</f>
        <v/>
      </c>
      <c r="H318" s="96" t="str">
        <f t="shared" si="1"/>
        <v/>
      </c>
      <c r="I318" s="50"/>
      <c r="J318" s="50"/>
      <c r="K318" s="50"/>
      <c r="L318" s="50"/>
      <c r="M318" s="50"/>
      <c r="N318" s="50"/>
      <c r="O318" s="50"/>
    </row>
    <row r="319">
      <c r="A319" s="97"/>
      <c r="B319" s="93"/>
      <c r="C319" s="93" t="str">
        <f t="shared" si="2"/>
        <v/>
      </c>
      <c r="D319" s="50"/>
      <c r="E319" s="95" t="s">
        <v>67</v>
      </c>
      <c r="F319" s="95" t="s">
        <v>67</v>
      </c>
      <c r="G319" s="95" t="str">
        <f>IF(F319&lt;&gt;"",VLOOKUP(D319,'БАЗА'!$A$5:$E978,5,0)-COUNTIFS($D$2:$D318,D319,$F$2:$F318,F319,$O$2:$O318,"пришел"),"")</f>
        <v/>
      </c>
      <c r="H319" s="96" t="str">
        <f t="shared" si="1"/>
        <v/>
      </c>
      <c r="I319" s="50"/>
      <c r="J319" s="50"/>
      <c r="K319" s="50"/>
      <c r="L319" s="50"/>
      <c r="M319" s="50"/>
      <c r="N319" s="50"/>
      <c r="O319" s="50"/>
    </row>
    <row r="320">
      <c r="A320" s="97"/>
      <c r="B320" s="93"/>
      <c r="C320" s="93" t="str">
        <f t="shared" si="2"/>
        <v/>
      </c>
      <c r="D320" s="50"/>
      <c r="E320" s="95" t="s">
        <v>67</v>
      </c>
      <c r="F320" s="95" t="s">
        <v>67</v>
      </c>
      <c r="G320" s="95" t="str">
        <f>IF(F320&lt;&gt;"",VLOOKUP(D320,'БАЗА'!$A$5:$E978,5,0)-COUNTIFS($D$2:$D319,D320,$F$2:$F319,F320,$O$2:$O319,"пришел"),"")</f>
        <v/>
      </c>
      <c r="H320" s="96" t="str">
        <f t="shared" si="1"/>
        <v/>
      </c>
      <c r="I320" s="50"/>
      <c r="J320" s="50"/>
      <c r="K320" s="50"/>
      <c r="L320" s="50"/>
      <c r="M320" s="50"/>
      <c r="N320" s="50"/>
      <c r="O320" s="50"/>
    </row>
    <row r="321">
      <c r="A321" s="97"/>
      <c r="B321" s="93"/>
      <c r="C321" s="93" t="str">
        <f t="shared" si="2"/>
        <v/>
      </c>
      <c r="D321" s="50"/>
      <c r="E321" s="95" t="s">
        <v>67</v>
      </c>
      <c r="F321" s="95" t="s">
        <v>67</v>
      </c>
      <c r="G321" s="95" t="str">
        <f>IF(F321&lt;&gt;"",VLOOKUP(D321,'БАЗА'!$A$5:$E978,5,0)-COUNTIFS($D$2:$D320,D321,$F$2:$F320,F321,$O$2:$O320,"пришел"),"")</f>
        <v/>
      </c>
      <c r="H321" s="96" t="str">
        <f t="shared" si="1"/>
        <v/>
      </c>
      <c r="I321" s="50"/>
      <c r="J321" s="50"/>
      <c r="K321" s="50"/>
      <c r="L321" s="50"/>
      <c r="M321" s="50"/>
      <c r="N321" s="50"/>
      <c r="O321" s="50"/>
    </row>
    <row r="322">
      <c r="A322" s="97"/>
      <c r="B322" s="93"/>
      <c r="C322" s="93" t="str">
        <f t="shared" si="2"/>
        <v/>
      </c>
      <c r="D322" s="50"/>
      <c r="E322" s="95" t="s">
        <v>67</v>
      </c>
      <c r="F322" s="95" t="s">
        <v>67</v>
      </c>
      <c r="G322" s="95" t="str">
        <f>IF(F322&lt;&gt;"",VLOOKUP(D322,'БАЗА'!$A$5:$E978,5,0)-COUNTIFS($D$2:$D321,D322,$F$2:$F321,F322,$O$2:$O321,"пришел"),"")</f>
        <v/>
      </c>
      <c r="H322" s="96" t="str">
        <f t="shared" si="1"/>
        <v/>
      </c>
      <c r="I322" s="50"/>
      <c r="J322" s="50"/>
      <c r="K322" s="50"/>
      <c r="L322" s="50"/>
      <c r="M322" s="50"/>
      <c r="N322" s="50"/>
      <c r="O322" s="50"/>
    </row>
    <row r="323">
      <c r="A323" s="97"/>
      <c r="B323" s="93"/>
      <c r="C323" s="93" t="str">
        <f t="shared" si="2"/>
        <v/>
      </c>
      <c r="D323" s="50"/>
      <c r="E323" s="95" t="s">
        <v>67</v>
      </c>
      <c r="F323" s="95" t="s">
        <v>67</v>
      </c>
      <c r="G323" s="95" t="str">
        <f>IF(F323&lt;&gt;"",VLOOKUP(D323,'БАЗА'!$A$5:$E978,5,0)-COUNTIFS($D$2:$D322,D323,$F$2:$F322,F323,$O$2:$O322,"пришел"),"")</f>
        <v/>
      </c>
      <c r="H323" s="96" t="str">
        <f t="shared" si="1"/>
        <v/>
      </c>
      <c r="I323" s="50"/>
      <c r="J323" s="50"/>
      <c r="K323" s="50"/>
      <c r="L323" s="50"/>
      <c r="M323" s="50"/>
      <c r="N323" s="50"/>
      <c r="O323" s="50"/>
    </row>
    <row r="324">
      <c r="A324" s="97"/>
      <c r="B324" s="93"/>
      <c r="C324" s="93" t="str">
        <f t="shared" si="2"/>
        <v/>
      </c>
      <c r="D324" s="50"/>
      <c r="E324" s="95" t="s">
        <v>67</v>
      </c>
      <c r="F324" s="95" t="s">
        <v>67</v>
      </c>
      <c r="G324" s="95" t="str">
        <f>IF(F324&lt;&gt;"",VLOOKUP(D324,'БАЗА'!$A$5:$E978,5,0)-COUNTIFS($D$2:$D323,D324,$F$2:$F323,F324,$O$2:$O323,"пришел"),"")</f>
        <v/>
      </c>
      <c r="H324" s="96" t="str">
        <f t="shared" si="1"/>
        <v/>
      </c>
      <c r="I324" s="50"/>
      <c r="J324" s="50"/>
      <c r="K324" s="50"/>
      <c r="L324" s="50"/>
      <c r="M324" s="50"/>
      <c r="N324" s="50"/>
      <c r="O324" s="50"/>
    </row>
    <row r="325">
      <c r="A325" s="97"/>
      <c r="B325" s="93"/>
      <c r="C325" s="93" t="str">
        <f t="shared" si="2"/>
        <v/>
      </c>
      <c r="D325" s="50"/>
      <c r="E325" s="95" t="s">
        <v>67</v>
      </c>
      <c r="F325" s="95" t="s">
        <v>67</v>
      </c>
      <c r="G325" s="95" t="str">
        <f>IF(F325&lt;&gt;"",VLOOKUP(D325,'БАЗА'!$A$5:$E978,5,0)-COUNTIFS($D$2:$D324,D325,$F$2:$F324,F325,$O$2:$O324,"пришел"),"")</f>
        <v/>
      </c>
      <c r="H325" s="96" t="str">
        <f t="shared" si="1"/>
        <v/>
      </c>
      <c r="I325" s="50"/>
      <c r="J325" s="50"/>
      <c r="K325" s="50"/>
      <c r="L325" s="50"/>
      <c r="M325" s="50"/>
      <c r="N325" s="50"/>
      <c r="O325" s="50"/>
    </row>
    <row r="326">
      <c r="A326" s="97"/>
      <c r="B326" s="93"/>
      <c r="C326" s="93" t="str">
        <f t="shared" si="2"/>
        <v/>
      </c>
      <c r="D326" s="50"/>
      <c r="E326" s="95" t="s">
        <v>67</v>
      </c>
      <c r="F326" s="95" t="s">
        <v>67</v>
      </c>
      <c r="G326" s="95" t="str">
        <f>IF(F326&lt;&gt;"",VLOOKUP(D326,'БАЗА'!$A$5:$E978,5,0)-COUNTIFS($D$2:$D325,D326,$F$2:$F325,F326,$O$2:$O325,"пришел"),"")</f>
        <v/>
      </c>
      <c r="H326" s="96" t="str">
        <f t="shared" si="1"/>
        <v/>
      </c>
      <c r="I326" s="50"/>
      <c r="J326" s="50"/>
      <c r="K326" s="50"/>
      <c r="L326" s="50"/>
      <c r="M326" s="50"/>
      <c r="N326" s="50"/>
      <c r="O326" s="50"/>
    </row>
    <row r="327">
      <c r="A327" s="97"/>
      <c r="B327" s="93"/>
      <c r="C327" s="93" t="str">
        <f t="shared" si="2"/>
        <v/>
      </c>
      <c r="D327" s="50"/>
      <c r="E327" s="95" t="s">
        <v>67</v>
      </c>
      <c r="F327" s="95" t="s">
        <v>67</v>
      </c>
      <c r="G327" s="95" t="str">
        <f>IF(F327&lt;&gt;"",VLOOKUP(D327,'БАЗА'!$A$5:$E978,5,0)-COUNTIFS($D$2:$D326,D327,$F$2:$F326,F327,$O$2:$O326,"пришел"),"")</f>
        <v/>
      </c>
      <c r="H327" s="96" t="str">
        <f t="shared" si="1"/>
        <v/>
      </c>
      <c r="I327" s="50"/>
      <c r="J327" s="50"/>
      <c r="K327" s="50"/>
      <c r="L327" s="50"/>
      <c r="M327" s="50"/>
      <c r="N327" s="50"/>
      <c r="O327" s="50"/>
    </row>
    <row r="328">
      <c r="A328" s="97"/>
      <c r="B328" s="93"/>
      <c r="C328" s="93" t="str">
        <f t="shared" si="2"/>
        <v/>
      </c>
      <c r="D328" s="50"/>
      <c r="E328" s="95" t="s">
        <v>67</v>
      </c>
      <c r="F328" s="95" t="s">
        <v>67</v>
      </c>
      <c r="G328" s="95" t="str">
        <f>IF(F328&lt;&gt;"",VLOOKUP(D328,'БАЗА'!$A$5:$E978,5,0)-COUNTIFS($D$2:$D327,D328,$F$2:$F327,F328,$O$2:$O327,"пришел"),"")</f>
        <v/>
      </c>
      <c r="H328" s="96" t="str">
        <f t="shared" si="1"/>
        <v/>
      </c>
      <c r="I328" s="50"/>
      <c r="J328" s="50"/>
      <c r="K328" s="50"/>
      <c r="L328" s="50"/>
      <c r="M328" s="50"/>
      <c r="N328" s="50"/>
      <c r="O328" s="50"/>
    </row>
    <row r="329">
      <c r="A329" s="97"/>
      <c r="B329" s="93"/>
      <c r="C329" s="93" t="str">
        <f t="shared" si="2"/>
        <v/>
      </c>
      <c r="D329" s="50"/>
      <c r="E329" s="95" t="s">
        <v>67</v>
      </c>
      <c r="F329" s="95" t="s">
        <v>67</v>
      </c>
      <c r="G329" s="95" t="str">
        <f>IF(F329&lt;&gt;"",VLOOKUP(D329,'БАЗА'!$A$5:$E978,5,0)-COUNTIFS($D$2:$D328,D329,$F$2:$F328,F329,$O$2:$O328,"пришел"),"")</f>
        <v/>
      </c>
      <c r="H329" s="96" t="str">
        <f t="shared" si="1"/>
        <v/>
      </c>
      <c r="I329" s="50"/>
      <c r="J329" s="50"/>
      <c r="K329" s="50"/>
      <c r="L329" s="50"/>
      <c r="M329" s="50"/>
      <c r="N329" s="50"/>
      <c r="O329" s="50"/>
    </row>
    <row r="330">
      <c r="A330" s="97"/>
      <c r="B330" s="93"/>
      <c r="C330" s="93" t="str">
        <f t="shared" si="2"/>
        <v/>
      </c>
      <c r="D330" s="50"/>
      <c r="E330" s="95" t="s">
        <v>67</v>
      </c>
      <c r="F330" s="95" t="s">
        <v>67</v>
      </c>
      <c r="G330" s="95" t="str">
        <f>IF(F330&lt;&gt;"",VLOOKUP(D330,'БАЗА'!$A$5:$E978,5,0)-COUNTIFS($D$2:$D329,D330,$F$2:$F329,F330,$O$2:$O329,"пришел"),"")</f>
        <v/>
      </c>
      <c r="H330" s="96" t="str">
        <f t="shared" si="1"/>
        <v/>
      </c>
      <c r="I330" s="50"/>
      <c r="J330" s="50"/>
      <c r="K330" s="50"/>
      <c r="L330" s="50"/>
      <c r="M330" s="50"/>
      <c r="N330" s="50"/>
      <c r="O330" s="50"/>
    </row>
    <row r="331">
      <c r="A331" s="97"/>
      <c r="B331" s="93"/>
      <c r="C331" s="93" t="str">
        <f t="shared" si="2"/>
        <v/>
      </c>
      <c r="D331" s="50"/>
      <c r="E331" s="95" t="s">
        <v>67</v>
      </c>
      <c r="F331" s="95" t="s">
        <v>67</v>
      </c>
      <c r="G331" s="95" t="str">
        <f>IF(F331&lt;&gt;"",VLOOKUP(D331,'БАЗА'!$A$5:$E978,5,0)-COUNTIFS($D$2:$D330,D331,$F$2:$F330,F331,$O$2:$O330,"пришел"),"")</f>
        <v/>
      </c>
      <c r="H331" s="96" t="str">
        <f t="shared" si="1"/>
        <v/>
      </c>
      <c r="I331" s="50"/>
      <c r="J331" s="50"/>
      <c r="K331" s="50"/>
      <c r="L331" s="50"/>
      <c r="M331" s="50"/>
      <c r="N331" s="50"/>
      <c r="O331" s="50"/>
    </row>
    <row r="332">
      <c r="A332" s="97"/>
      <c r="B332" s="93"/>
      <c r="C332" s="93" t="str">
        <f t="shared" si="2"/>
        <v/>
      </c>
      <c r="D332" s="50"/>
      <c r="E332" s="95" t="s">
        <v>67</v>
      </c>
      <c r="F332" s="95" t="s">
        <v>67</v>
      </c>
      <c r="G332" s="95" t="str">
        <f>IF(F332&lt;&gt;"",VLOOKUP(D332,'БАЗА'!$A$5:$E978,5,0)-COUNTIFS($D$2:$D331,D332,$F$2:$F331,F332,$O$2:$O331,"пришел"),"")</f>
        <v/>
      </c>
      <c r="H332" s="96" t="str">
        <f t="shared" si="1"/>
        <v/>
      </c>
      <c r="I332" s="50"/>
      <c r="J332" s="50"/>
      <c r="K332" s="50"/>
      <c r="L332" s="50"/>
      <c r="M332" s="50"/>
      <c r="N332" s="50"/>
      <c r="O332" s="50"/>
    </row>
    <row r="333">
      <c r="A333" s="97"/>
      <c r="B333" s="93"/>
      <c r="C333" s="93" t="str">
        <f t="shared" si="2"/>
        <v/>
      </c>
      <c r="D333" s="50"/>
      <c r="E333" s="95" t="s">
        <v>67</v>
      </c>
      <c r="F333" s="95" t="s">
        <v>67</v>
      </c>
      <c r="G333" s="95" t="str">
        <f>IF(F333&lt;&gt;"",VLOOKUP(D333,'БАЗА'!$A$5:$E978,5,0)-COUNTIFS($D$2:$D332,D333,$F$2:$F332,F333,$O$2:$O332,"пришел"),"")</f>
        <v/>
      </c>
      <c r="H333" s="96" t="str">
        <f t="shared" si="1"/>
        <v/>
      </c>
      <c r="I333" s="50"/>
      <c r="J333" s="50"/>
      <c r="K333" s="50"/>
      <c r="L333" s="50"/>
      <c r="M333" s="50"/>
      <c r="N333" s="50"/>
      <c r="O333" s="50"/>
    </row>
    <row r="334">
      <c r="A334" s="97"/>
      <c r="B334" s="93"/>
      <c r="C334" s="93" t="str">
        <f t="shared" si="2"/>
        <v/>
      </c>
      <c r="D334" s="50"/>
      <c r="E334" s="95" t="s">
        <v>67</v>
      </c>
      <c r="F334" s="95" t="s">
        <v>67</v>
      </c>
      <c r="G334" s="95" t="str">
        <f>IF(F334&lt;&gt;"",VLOOKUP(D334,'БАЗА'!$A$5:$E978,5,0)-COUNTIFS($D$2:$D333,D334,$F$2:$F333,F334,$O$2:$O333,"пришел"),"")</f>
        <v/>
      </c>
      <c r="H334" s="96" t="str">
        <f t="shared" si="1"/>
        <v/>
      </c>
      <c r="I334" s="50"/>
      <c r="J334" s="50"/>
      <c r="K334" s="50"/>
      <c r="L334" s="50"/>
      <c r="M334" s="50"/>
      <c r="N334" s="50"/>
      <c r="O334" s="50"/>
    </row>
    <row r="335">
      <c r="A335" s="97"/>
      <c r="B335" s="93"/>
      <c r="C335" s="93" t="str">
        <f t="shared" si="2"/>
        <v/>
      </c>
      <c r="D335" s="50"/>
      <c r="E335" s="95" t="s">
        <v>67</v>
      </c>
      <c r="F335" s="95" t="s">
        <v>67</v>
      </c>
      <c r="G335" s="95" t="str">
        <f>IF(F335&lt;&gt;"",VLOOKUP(D335,'БАЗА'!$A$5:$E978,5,0)-COUNTIFS($D$2:$D334,D335,$F$2:$F334,F335,$O$2:$O334,"пришел"),"")</f>
        <v/>
      </c>
      <c r="H335" s="96" t="str">
        <f t="shared" si="1"/>
        <v/>
      </c>
      <c r="I335" s="50"/>
      <c r="J335" s="50"/>
      <c r="K335" s="50"/>
      <c r="L335" s="50"/>
      <c r="M335" s="50"/>
      <c r="N335" s="50"/>
      <c r="O335" s="50"/>
    </row>
    <row r="336">
      <c r="A336" s="97"/>
      <c r="B336" s="93"/>
      <c r="C336" s="93" t="str">
        <f t="shared" si="2"/>
        <v/>
      </c>
      <c r="D336" s="50"/>
      <c r="E336" s="95" t="s">
        <v>67</v>
      </c>
      <c r="F336" s="95" t="s">
        <v>67</v>
      </c>
      <c r="G336" s="95" t="str">
        <f>IF(F336&lt;&gt;"",VLOOKUP(D336,'БАЗА'!$A$5:$E978,5,0)-COUNTIFS($D$2:$D335,D336,$F$2:$F335,F336,$O$2:$O335,"пришел"),"")</f>
        <v/>
      </c>
      <c r="H336" s="96" t="str">
        <f t="shared" si="1"/>
        <v/>
      </c>
      <c r="I336" s="50"/>
      <c r="J336" s="50"/>
      <c r="K336" s="50"/>
      <c r="L336" s="50"/>
      <c r="M336" s="50"/>
      <c r="N336" s="50"/>
      <c r="O336" s="50"/>
    </row>
    <row r="337">
      <c r="A337" s="97"/>
      <c r="B337" s="93"/>
      <c r="C337" s="93" t="str">
        <f t="shared" si="2"/>
        <v/>
      </c>
      <c r="D337" s="50"/>
      <c r="E337" s="95" t="s">
        <v>67</v>
      </c>
      <c r="F337" s="95" t="s">
        <v>67</v>
      </c>
      <c r="G337" s="95" t="str">
        <f>IF(F337&lt;&gt;"",VLOOKUP(D337,'БАЗА'!$A$5:$E978,5,0)-COUNTIFS($D$2:$D336,D337,$F$2:$F336,F337,$O$2:$O336,"пришел"),"")</f>
        <v/>
      </c>
      <c r="H337" s="96" t="str">
        <f t="shared" si="1"/>
        <v/>
      </c>
      <c r="I337" s="50"/>
      <c r="J337" s="50"/>
      <c r="K337" s="50"/>
      <c r="L337" s="50"/>
      <c r="M337" s="50"/>
      <c r="N337" s="50"/>
      <c r="O337" s="50"/>
    </row>
    <row r="338">
      <c r="A338" s="97"/>
      <c r="B338" s="93"/>
      <c r="C338" s="93" t="str">
        <f t="shared" si="2"/>
        <v/>
      </c>
      <c r="D338" s="50"/>
      <c r="E338" s="95" t="s">
        <v>67</v>
      </c>
      <c r="F338" s="95" t="s">
        <v>67</v>
      </c>
      <c r="G338" s="95" t="str">
        <f>IF(F338&lt;&gt;"",VLOOKUP(D338,'БАЗА'!$A$5:$E978,5,0)-COUNTIFS($D$2:$D337,D338,$F$2:$F337,F338,$O$2:$O337,"пришел"),"")</f>
        <v/>
      </c>
      <c r="H338" s="96" t="str">
        <f t="shared" si="1"/>
        <v/>
      </c>
      <c r="I338" s="50"/>
      <c r="J338" s="50"/>
      <c r="K338" s="50"/>
      <c r="L338" s="50"/>
      <c r="M338" s="50"/>
      <c r="N338" s="50"/>
      <c r="O338" s="50"/>
    </row>
    <row r="339">
      <c r="A339" s="97"/>
      <c r="B339" s="93"/>
      <c r="C339" s="93" t="str">
        <f t="shared" si="2"/>
        <v/>
      </c>
      <c r="D339" s="50"/>
      <c r="E339" s="95" t="s">
        <v>67</v>
      </c>
      <c r="F339" s="95" t="s">
        <v>67</v>
      </c>
      <c r="G339" s="95" t="str">
        <f>IF(F339&lt;&gt;"",VLOOKUP(D339,'БАЗА'!$A$5:$E978,5,0)-COUNTIFS($D$2:$D338,D339,$F$2:$F338,F339,$O$2:$O338,"пришел"),"")</f>
        <v/>
      </c>
      <c r="H339" s="96" t="str">
        <f t="shared" si="1"/>
        <v/>
      </c>
      <c r="I339" s="50"/>
      <c r="J339" s="50"/>
      <c r="K339" s="50"/>
      <c r="L339" s="50"/>
      <c r="M339" s="50"/>
      <c r="N339" s="50"/>
      <c r="O339" s="50"/>
    </row>
    <row r="340">
      <c r="A340" s="97"/>
      <c r="B340" s="93"/>
      <c r="C340" s="93" t="str">
        <f t="shared" si="2"/>
        <v/>
      </c>
      <c r="D340" s="50"/>
      <c r="E340" s="95" t="s">
        <v>67</v>
      </c>
      <c r="F340" s="95" t="s">
        <v>67</v>
      </c>
      <c r="G340" s="95" t="str">
        <f>IF(F340&lt;&gt;"",VLOOKUP(D340,'БАЗА'!$A$5:$E978,5,0)-COUNTIFS($D$2:$D339,D340,$F$2:$F339,F340,$O$2:$O339,"пришел"),"")</f>
        <v/>
      </c>
      <c r="H340" s="96" t="str">
        <f t="shared" si="1"/>
        <v/>
      </c>
      <c r="I340" s="50"/>
      <c r="J340" s="50"/>
      <c r="K340" s="50"/>
      <c r="L340" s="50"/>
      <c r="M340" s="50"/>
      <c r="N340" s="50"/>
      <c r="O340" s="50"/>
    </row>
    <row r="341">
      <c r="A341" s="97"/>
      <c r="B341" s="93"/>
      <c r="C341" s="93" t="str">
        <f t="shared" si="2"/>
        <v/>
      </c>
      <c r="D341" s="50"/>
      <c r="E341" s="95" t="s">
        <v>67</v>
      </c>
      <c r="F341" s="95" t="s">
        <v>67</v>
      </c>
      <c r="G341" s="95" t="str">
        <f>IF(F341&lt;&gt;"",VLOOKUP(D341,'БАЗА'!$A$5:$E978,5,0)-COUNTIFS($D$2:$D340,D341,$F$2:$F340,F341,$O$2:$O340,"пришел"),"")</f>
        <v/>
      </c>
      <c r="H341" s="96" t="str">
        <f t="shared" si="1"/>
        <v/>
      </c>
      <c r="I341" s="50"/>
      <c r="J341" s="50"/>
      <c r="K341" s="50"/>
      <c r="L341" s="50"/>
      <c r="M341" s="50"/>
      <c r="N341" s="50"/>
      <c r="O341" s="50"/>
    </row>
    <row r="342">
      <c r="A342" s="97"/>
      <c r="B342" s="93"/>
      <c r="C342" s="93" t="str">
        <f t="shared" si="2"/>
        <v/>
      </c>
      <c r="D342" s="50"/>
      <c r="E342" s="95" t="s">
        <v>67</v>
      </c>
      <c r="F342" s="95" t="s">
        <v>67</v>
      </c>
      <c r="G342" s="95" t="str">
        <f>IF(F342&lt;&gt;"",VLOOKUP(D342,'БАЗА'!$A$5:$E978,5,0)-COUNTIFS($D$2:$D341,D342,$F$2:$F341,F342,$O$2:$O341,"пришел"),"")</f>
        <v/>
      </c>
      <c r="H342" s="96" t="str">
        <f t="shared" si="1"/>
        <v/>
      </c>
      <c r="I342" s="50"/>
      <c r="J342" s="50"/>
      <c r="K342" s="50"/>
      <c r="L342" s="50"/>
      <c r="M342" s="50"/>
      <c r="N342" s="50"/>
      <c r="O342" s="50"/>
    </row>
    <row r="343">
      <c r="A343" s="97"/>
      <c r="B343" s="93"/>
      <c r="C343" s="93" t="str">
        <f t="shared" si="2"/>
        <v/>
      </c>
      <c r="D343" s="50"/>
      <c r="E343" s="95" t="s">
        <v>67</v>
      </c>
      <c r="F343" s="95" t="s">
        <v>67</v>
      </c>
      <c r="G343" s="95" t="str">
        <f>IF(F343&lt;&gt;"",VLOOKUP(D343,'БАЗА'!$A$5:$E978,5,0)-COUNTIFS($D$2:$D342,D343,$F$2:$F342,F343,$O$2:$O342,"пришел"),"")</f>
        <v/>
      </c>
      <c r="H343" s="96" t="str">
        <f t="shared" si="1"/>
        <v/>
      </c>
      <c r="I343" s="50"/>
      <c r="J343" s="50"/>
      <c r="K343" s="50"/>
      <c r="L343" s="50"/>
      <c r="M343" s="50"/>
      <c r="N343" s="50"/>
      <c r="O343" s="50"/>
    </row>
    <row r="344">
      <c r="A344" s="97"/>
      <c r="B344" s="93"/>
      <c r="C344" s="93" t="str">
        <f t="shared" si="2"/>
        <v/>
      </c>
      <c r="D344" s="50"/>
      <c r="E344" s="95" t="s">
        <v>67</v>
      </c>
      <c r="F344" s="95" t="s">
        <v>67</v>
      </c>
      <c r="G344" s="95" t="str">
        <f>IF(F344&lt;&gt;"",VLOOKUP(D344,'БАЗА'!$A$5:$E978,5,0)-COUNTIFS($D$2:$D343,D344,$F$2:$F343,F344,$O$2:$O343,"пришел"),"")</f>
        <v/>
      </c>
      <c r="H344" s="96" t="str">
        <f t="shared" si="1"/>
        <v/>
      </c>
      <c r="I344" s="50"/>
      <c r="J344" s="50"/>
      <c r="K344" s="50"/>
      <c r="L344" s="50"/>
      <c r="M344" s="50"/>
      <c r="N344" s="50"/>
      <c r="O344" s="50"/>
    </row>
    <row r="345">
      <c r="A345" s="97"/>
      <c r="B345" s="93"/>
      <c r="C345" s="93" t="str">
        <f t="shared" si="2"/>
        <v/>
      </c>
      <c r="D345" s="50"/>
      <c r="E345" s="95" t="s">
        <v>67</v>
      </c>
      <c r="F345" s="95" t="s">
        <v>67</v>
      </c>
      <c r="G345" s="95" t="str">
        <f>IF(F345&lt;&gt;"",VLOOKUP(D345,'БАЗА'!$A$5:$E978,5,0)-COUNTIFS($D$2:$D344,D345,$F$2:$F344,F345,$O$2:$O344,"пришел"),"")</f>
        <v/>
      </c>
      <c r="H345" s="96" t="str">
        <f t="shared" si="1"/>
        <v/>
      </c>
      <c r="I345" s="50"/>
      <c r="J345" s="50"/>
      <c r="K345" s="50"/>
      <c r="L345" s="50"/>
      <c r="M345" s="50"/>
      <c r="N345" s="50"/>
      <c r="O345" s="50"/>
    </row>
    <row r="346">
      <c r="A346" s="97"/>
      <c r="B346" s="93"/>
      <c r="C346" s="93" t="str">
        <f t="shared" si="2"/>
        <v/>
      </c>
      <c r="D346" s="50"/>
      <c r="E346" s="95" t="s">
        <v>67</v>
      </c>
      <c r="F346" s="95" t="s">
        <v>67</v>
      </c>
      <c r="G346" s="95" t="str">
        <f>IF(F346&lt;&gt;"",VLOOKUP(D346,'БАЗА'!$A$5:$E978,5,0)-COUNTIFS($D$2:$D345,D346,$F$2:$F345,F346,$O$2:$O345,"пришел"),"")</f>
        <v/>
      </c>
      <c r="H346" s="96" t="str">
        <f t="shared" si="1"/>
        <v/>
      </c>
      <c r="I346" s="50"/>
      <c r="J346" s="50"/>
      <c r="K346" s="50"/>
      <c r="L346" s="50"/>
      <c r="M346" s="50"/>
      <c r="N346" s="50"/>
      <c r="O346" s="50"/>
    </row>
    <row r="347">
      <c r="A347" s="97"/>
      <c r="B347" s="93"/>
      <c r="C347" s="93" t="str">
        <f t="shared" si="2"/>
        <v/>
      </c>
      <c r="D347" s="50"/>
      <c r="E347" s="95" t="s">
        <v>67</v>
      </c>
      <c r="F347" s="95" t="s">
        <v>67</v>
      </c>
      <c r="G347" s="95" t="str">
        <f>IF(F347&lt;&gt;"",VLOOKUP(D347,'БАЗА'!$A$5:$E978,5,0)-COUNTIFS($D$2:$D346,D347,$F$2:$F346,F347,$O$2:$O346,"пришел"),"")</f>
        <v/>
      </c>
      <c r="H347" s="96" t="str">
        <f t="shared" si="1"/>
        <v/>
      </c>
      <c r="I347" s="50"/>
      <c r="J347" s="50"/>
      <c r="K347" s="50"/>
      <c r="L347" s="50"/>
      <c r="M347" s="50"/>
      <c r="N347" s="50"/>
      <c r="O347" s="50"/>
    </row>
    <row r="348">
      <c r="A348" s="97"/>
      <c r="B348" s="93"/>
      <c r="C348" s="93" t="str">
        <f t="shared" si="2"/>
        <v/>
      </c>
      <c r="D348" s="50"/>
      <c r="E348" s="95" t="s">
        <v>67</v>
      </c>
      <c r="F348" s="95" t="s">
        <v>67</v>
      </c>
      <c r="G348" s="95" t="str">
        <f>IF(F348&lt;&gt;"",VLOOKUP(D348,'БАЗА'!$A$5:$E978,5,0)-COUNTIFS($D$2:$D347,D348,$F$2:$F347,F348,$O$2:$O347,"пришел"),"")</f>
        <v/>
      </c>
      <c r="H348" s="96" t="str">
        <f t="shared" si="1"/>
        <v/>
      </c>
      <c r="I348" s="50"/>
      <c r="J348" s="50"/>
      <c r="K348" s="50"/>
      <c r="L348" s="50"/>
      <c r="M348" s="50"/>
      <c r="N348" s="50"/>
      <c r="O348" s="50"/>
    </row>
    <row r="349">
      <c r="A349" s="97"/>
      <c r="B349" s="93"/>
      <c r="C349" s="93" t="str">
        <f t="shared" si="2"/>
        <v/>
      </c>
      <c r="D349" s="50"/>
      <c r="E349" s="95" t="s">
        <v>67</v>
      </c>
      <c r="F349" s="95" t="s">
        <v>67</v>
      </c>
      <c r="G349" s="95" t="str">
        <f>IF(F349&lt;&gt;"",VLOOKUP(D349,'БАЗА'!$A$5:$E978,5,0)-COUNTIFS($D$2:$D348,D349,$F$2:$F348,F349,$O$2:$O348,"пришел"),"")</f>
        <v/>
      </c>
      <c r="H349" s="96" t="str">
        <f t="shared" si="1"/>
        <v/>
      </c>
      <c r="I349" s="50"/>
      <c r="J349" s="50"/>
      <c r="K349" s="50"/>
      <c r="L349" s="50"/>
      <c r="M349" s="50"/>
      <c r="N349" s="50"/>
      <c r="O349" s="50"/>
    </row>
    <row r="350">
      <c r="A350" s="97"/>
      <c r="B350" s="93"/>
      <c r="C350" s="93" t="str">
        <f t="shared" si="2"/>
        <v/>
      </c>
      <c r="D350" s="50"/>
      <c r="E350" s="95" t="s">
        <v>67</v>
      </c>
      <c r="F350" s="95" t="s">
        <v>67</v>
      </c>
      <c r="G350" s="95" t="str">
        <f>IF(F350&lt;&gt;"",VLOOKUP(D350,'БАЗА'!$A$5:$E978,5,0)-COUNTIFS($D$2:$D349,D350,$F$2:$F349,F350,$O$2:$O349,"пришел"),"")</f>
        <v/>
      </c>
      <c r="H350" s="96" t="str">
        <f t="shared" si="1"/>
        <v/>
      </c>
      <c r="I350" s="50"/>
      <c r="J350" s="50"/>
      <c r="K350" s="50"/>
      <c r="L350" s="50"/>
      <c r="M350" s="50"/>
      <c r="N350" s="50"/>
      <c r="O350" s="50"/>
    </row>
    <row r="351">
      <c r="A351" s="97"/>
      <c r="B351" s="93"/>
      <c r="C351" s="93" t="str">
        <f t="shared" si="2"/>
        <v/>
      </c>
      <c r="D351" s="50"/>
      <c r="E351" s="95" t="s">
        <v>67</v>
      </c>
      <c r="F351" s="95" t="s">
        <v>67</v>
      </c>
      <c r="G351" s="95" t="str">
        <f>IF(F351&lt;&gt;"",VLOOKUP(D351,'БАЗА'!$A$5:$E978,5,0)-COUNTIFS($D$2:$D350,D351,$F$2:$F350,F351,$O$2:$O350,"пришел"),"")</f>
        <v/>
      </c>
      <c r="H351" s="96" t="str">
        <f t="shared" si="1"/>
        <v/>
      </c>
      <c r="I351" s="50"/>
      <c r="J351" s="50"/>
      <c r="K351" s="50"/>
      <c r="L351" s="50"/>
      <c r="M351" s="50"/>
      <c r="N351" s="50"/>
      <c r="O351" s="50"/>
    </row>
    <row r="352">
      <c r="A352" s="97"/>
      <c r="B352" s="93"/>
      <c r="C352" s="93" t="str">
        <f t="shared" si="2"/>
        <v/>
      </c>
      <c r="D352" s="50"/>
      <c r="E352" s="95" t="s">
        <v>67</v>
      </c>
      <c r="F352" s="95" t="s">
        <v>67</v>
      </c>
      <c r="G352" s="95" t="str">
        <f>IF(F352&lt;&gt;"",VLOOKUP(D352,'БАЗА'!$A$5:$E978,5,0)-COUNTIFS($D$2:$D351,D352,$F$2:$F351,F352,$O$2:$O351,"пришел"),"")</f>
        <v/>
      </c>
      <c r="H352" s="96" t="str">
        <f t="shared" si="1"/>
        <v/>
      </c>
      <c r="I352" s="50"/>
      <c r="J352" s="50"/>
      <c r="K352" s="50"/>
      <c r="L352" s="50"/>
      <c r="M352" s="50"/>
      <c r="N352" s="50"/>
      <c r="O352" s="50"/>
    </row>
    <row r="353">
      <c r="A353" s="97"/>
      <c r="B353" s="93"/>
      <c r="C353" s="93" t="str">
        <f t="shared" si="2"/>
        <v/>
      </c>
      <c r="D353" s="50"/>
      <c r="E353" s="95" t="s">
        <v>67</v>
      </c>
      <c r="F353" s="95" t="s">
        <v>67</v>
      </c>
      <c r="G353" s="95" t="str">
        <f>IF(F353&lt;&gt;"",VLOOKUP(D353,'БАЗА'!$A$5:$E978,5,0)-COUNTIFS($D$2:$D352,D353,$F$2:$F352,F353,$O$2:$O352,"пришел"),"")</f>
        <v/>
      </c>
      <c r="H353" s="96" t="str">
        <f t="shared" si="1"/>
        <v/>
      </c>
      <c r="I353" s="50"/>
      <c r="J353" s="50"/>
      <c r="K353" s="50"/>
      <c r="L353" s="50"/>
      <c r="M353" s="50"/>
      <c r="N353" s="50"/>
      <c r="O353" s="50"/>
    </row>
    <row r="354">
      <c r="A354" s="97"/>
      <c r="B354" s="93"/>
      <c r="C354" s="93" t="str">
        <f t="shared" si="2"/>
        <v/>
      </c>
      <c r="D354" s="50"/>
      <c r="E354" s="95" t="s">
        <v>67</v>
      </c>
      <c r="F354" s="95" t="s">
        <v>67</v>
      </c>
      <c r="G354" s="95" t="str">
        <f>IF(F354&lt;&gt;"",VLOOKUP(D354,'БАЗА'!$A$5:$E978,5,0)-COUNTIFS($D$2:$D353,D354,$F$2:$F353,F354,$O$2:$O353,"пришел"),"")</f>
        <v/>
      </c>
      <c r="H354" s="96" t="str">
        <f t="shared" si="1"/>
        <v/>
      </c>
      <c r="I354" s="50"/>
      <c r="J354" s="50"/>
      <c r="K354" s="50"/>
      <c r="L354" s="50"/>
      <c r="M354" s="50"/>
      <c r="N354" s="50"/>
      <c r="O354" s="50"/>
    </row>
    <row r="355">
      <c r="A355" s="97"/>
      <c r="B355" s="93"/>
      <c r="C355" s="93" t="str">
        <f t="shared" si="2"/>
        <v/>
      </c>
      <c r="D355" s="50"/>
      <c r="E355" s="95" t="s">
        <v>67</v>
      </c>
      <c r="F355" s="95" t="s">
        <v>67</v>
      </c>
      <c r="G355" s="95" t="str">
        <f>IF(F355&lt;&gt;"",VLOOKUP(D355,'БАЗА'!$A$5:$E978,5,0)-COUNTIFS($D$2:$D354,D355,$F$2:$F354,F355,$O$2:$O354,"пришел"),"")</f>
        <v/>
      </c>
      <c r="H355" s="96" t="str">
        <f t="shared" si="1"/>
        <v/>
      </c>
      <c r="I355" s="50"/>
      <c r="J355" s="50"/>
      <c r="K355" s="50"/>
      <c r="L355" s="50"/>
      <c r="M355" s="50"/>
      <c r="N355" s="50"/>
      <c r="O355" s="50"/>
    </row>
    <row r="356">
      <c r="A356" s="97"/>
      <c r="B356" s="93"/>
      <c r="C356" s="93" t="str">
        <f t="shared" si="2"/>
        <v/>
      </c>
      <c r="D356" s="50"/>
      <c r="E356" s="95" t="s">
        <v>67</v>
      </c>
      <c r="F356" s="95" t="s">
        <v>67</v>
      </c>
      <c r="G356" s="95" t="str">
        <f>IF(F356&lt;&gt;"",VLOOKUP(D356,'БАЗА'!$A$5:$E978,5,0)-COUNTIFS($D$2:$D355,D356,$F$2:$F355,F356,$O$2:$O355,"пришел"),"")</f>
        <v/>
      </c>
      <c r="H356" s="96" t="str">
        <f t="shared" si="1"/>
        <v/>
      </c>
      <c r="I356" s="50"/>
      <c r="J356" s="50"/>
      <c r="K356" s="50"/>
      <c r="L356" s="50"/>
      <c r="M356" s="50"/>
      <c r="N356" s="50"/>
      <c r="O356" s="50"/>
    </row>
    <row r="357">
      <c r="A357" s="97"/>
      <c r="B357" s="93"/>
      <c r="C357" s="93" t="str">
        <f t="shared" si="2"/>
        <v/>
      </c>
      <c r="D357" s="50"/>
      <c r="E357" s="95" t="s">
        <v>67</v>
      </c>
      <c r="F357" s="95" t="s">
        <v>67</v>
      </c>
      <c r="G357" s="95" t="str">
        <f>IF(F357&lt;&gt;"",VLOOKUP(D357,'БАЗА'!$A$5:$E978,5,0)-COUNTIFS($D$2:$D356,D357,$F$2:$F356,F357,$O$2:$O356,"пришел"),"")</f>
        <v/>
      </c>
      <c r="H357" s="96" t="str">
        <f t="shared" si="1"/>
        <v/>
      </c>
      <c r="I357" s="50"/>
      <c r="J357" s="50"/>
      <c r="K357" s="50"/>
      <c r="L357" s="50"/>
      <c r="M357" s="50"/>
      <c r="N357" s="50"/>
      <c r="O357" s="50"/>
    </row>
    <row r="358">
      <c r="A358" s="97"/>
      <c r="B358" s="93"/>
      <c r="C358" s="93" t="str">
        <f t="shared" si="2"/>
        <v/>
      </c>
      <c r="D358" s="50"/>
      <c r="E358" s="95" t="s">
        <v>67</v>
      </c>
      <c r="F358" s="95" t="s">
        <v>67</v>
      </c>
      <c r="G358" s="95" t="str">
        <f>IF(F358&lt;&gt;"",VLOOKUP(D358,'БАЗА'!$A$5:$E978,5,0)-COUNTIFS($D$2:$D357,D358,$F$2:$F357,F358,$O$2:$O357,"пришел"),"")</f>
        <v/>
      </c>
      <c r="H358" s="96" t="str">
        <f t="shared" si="1"/>
        <v/>
      </c>
      <c r="I358" s="50"/>
      <c r="J358" s="50"/>
      <c r="K358" s="50"/>
      <c r="L358" s="50"/>
      <c r="M358" s="50"/>
      <c r="N358" s="50"/>
      <c r="O358" s="50"/>
    </row>
    <row r="359">
      <c r="A359" s="97"/>
      <c r="B359" s="93"/>
      <c r="C359" s="93" t="str">
        <f t="shared" si="2"/>
        <v/>
      </c>
      <c r="D359" s="50"/>
      <c r="E359" s="95" t="s">
        <v>67</v>
      </c>
      <c r="F359" s="95" t="s">
        <v>67</v>
      </c>
      <c r="G359" s="95" t="str">
        <f>IF(F359&lt;&gt;"",VLOOKUP(D359,'БАЗА'!$A$5:$E978,5,0)-COUNTIFS($D$2:$D358,D359,$F$2:$F358,F359,$O$2:$O358,"пришел"),"")</f>
        <v/>
      </c>
      <c r="H359" s="96" t="str">
        <f t="shared" si="1"/>
        <v/>
      </c>
      <c r="I359" s="50"/>
      <c r="J359" s="50"/>
      <c r="K359" s="50"/>
      <c r="L359" s="50"/>
      <c r="M359" s="50"/>
      <c r="N359" s="50"/>
      <c r="O359" s="50"/>
    </row>
    <row r="360">
      <c r="A360" s="97"/>
      <c r="B360" s="93"/>
      <c r="C360" s="93" t="str">
        <f t="shared" si="2"/>
        <v/>
      </c>
      <c r="D360" s="50"/>
      <c r="E360" s="95" t="s">
        <v>67</v>
      </c>
      <c r="F360" s="95" t="s">
        <v>67</v>
      </c>
      <c r="G360" s="95" t="str">
        <f>IF(F360&lt;&gt;"",VLOOKUP(D360,'БАЗА'!$A$5:$E978,5,0)-COUNTIFS($D$2:$D359,D360,$F$2:$F359,F360,$O$2:$O359,"пришел"),"")</f>
        <v/>
      </c>
      <c r="H360" s="96" t="str">
        <f t="shared" si="1"/>
        <v/>
      </c>
      <c r="I360" s="50"/>
      <c r="J360" s="50"/>
      <c r="K360" s="50"/>
      <c r="L360" s="50"/>
      <c r="M360" s="50"/>
      <c r="N360" s="50"/>
      <c r="O360" s="50"/>
    </row>
    <row r="361">
      <c r="A361" s="97"/>
      <c r="B361" s="93"/>
      <c r="C361" s="93" t="str">
        <f t="shared" si="2"/>
        <v/>
      </c>
      <c r="D361" s="50"/>
      <c r="E361" s="95" t="s">
        <v>67</v>
      </c>
      <c r="F361" s="95" t="s">
        <v>67</v>
      </c>
      <c r="G361" s="95" t="str">
        <f>IF(F361&lt;&gt;"",VLOOKUP(D361,'БАЗА'!$A$5:$E978,5,0)-COUNTIFS($D$2:$D360,D361,$F$2:$F360,F361,$O$2:$O360,"пришел"),"")</f>
        <v/>
      </c>
      <c r="H361" s="96" t="str">
        <f t="shared" si="1"/>
        <v/>
      </c>
      <c r="I361" s="50"/>
      <c r="J361" s="50"/>
      <c r="K361" s="50"/>
      <c r="L361" s="50"/>
      <c r="M361" s="50"/>
      <c r="N361" s="50"/>
      <c r="O361" s="50"/>
    </row>
    <row r="362">
      <c r="A362" s="97"/>
      <c r="B362" s="93"/>
      <c r="C362" s="93" t="str">
        <f t="shared" si="2"/>
        <v/>
      </c>
      <c r="D362" s="50"/>
      <c r="E362" s="95" t="s">
        <v>67</v>
      </c>
      <c r="F362" s="95" t="s">
        <v>67</v>
      </c>
      <c r="G362" s="95" t="str">
        <f>IF(F362&lt;&gt;"",VLOOKUP(D362,'БАЗА'!$A$5:$E978,5,0)-COUNTIFS($D$2:$D361,D362,$F$2:$F361,F362,$O$2:$O361,"пришел"),"")</f>
        <v/>
      </c>
      <c r="H362" s="96" t="str">
        <f t="shared" si="1"/>
        <v/>
      </c>
      <c r="I362" s="50"/>
      <c r="J362" s="50"/>
      <c r="K362" s="50"/>
      <c r="L362" s="50"/>
      <c r="M362" s="50"/>
      <c r="N362" s="50"/>
      <c r="O362" s="50"/>
    </row>
    <row r="363">
      <c r="A363" s="97"/>
      <c r="B363" s="93"/>
      <c r="C363" s="93" t="str">
        <f t="shared" si="2"/>
        <v/>
      </c>
      <c r="D363" s="50"/>
      <c r="E363" s="95" t="s">
        <v>67</v>
      </c>
      <c r="F363" s="95" t="s">
        <v>67</v>
      </c>
      <c r="G363" s="95" t="str">
        <f>IF(F363&lt;&gt;"",VLOOKUP(D363,'БАЗА'!$A$5:$E978,5,0)-COUNTIFS($D$2:$D362,D363,$F$2:$F362,F363,$O$2:$O362,"пришел"),"")</f>
        <v/>
      </c>
      <c r="H363" s="96" t="str">
        <f t="shared" si="1"/>
        <v/>
      </c>
      <c r="I363" s="50"/>
      <c r="J363" s="50"/>
      <c r="K363" s="50"/>
      <c r="L363" s="50"/>
      <c r="M363" s="50"/>
      <c r="N363" s="50"/>
      <c r="O363" s="50"/>
    </row>
    <row r="364">
      <c r="A364" s="97"/>
      <c r="B364" s="93"/>
      <c r="C364" s="93" t="str">
        <f t="shared" si="2"/>
        <v/>
      </c>
      <c r="D364" s="50"/>
      <c r="E364" s="95" t="s">
        <v>67</v>
      </c>
      <c r="F364" s="95" t="s">
        <v>67</v>
      </c>
      <c r="G364" s="95" t="str">
        <f>IF(F364&lt;&gt;"",VLOOKUP(D364,'БАЗА'!$A$5:$E978,5,0)-COUNTIFS($D$2:$D363,D364,$F$2:$F363,F364,$O$2:$O363,"пришел"),"")</f>
        <v/>
      </c>
      <c r="H364" s="96" t="str">
        <f t="shared" si="1"/>
        <v/>
      </c>
      <c r="I364" s="50"/>
      <c r="J364" s="50"/>
      <c r="K364" s="50"/>
      <c r="L364" s="50"/>
      <c r="M364" s="50"/>
      <c r="N364" s="50"/>
      <c r="O364" s="50"/>
    </row>
    <row r="365">
      <c r="A365" s="97"/>
      <c r="B365" s="93"/>
      <c r="C365" s="93" t="str">
        <f t="shared" si="2"/>
        <v/>
      </c>
      <c r="D365" s="50"/>
      <c r="E365" s="95" t="s">
        <v>67</v>
      </c>
      <c r="F365" s="95" t="s">
        <v>67</v>
      </c>
      <c r="G365" s="95" t="str">
        <f>IF(F365&lt;&gt;"",VLOOKUP(D365,'БАЗА'!$A$5:$E978,5,0)-COUNTIFS($D$2:$D364,D365,$F$2:$F364,F365,$O$2:$O364,"пришел"),"")</f>
        <v/>
      </c>
      <c r="H365" s="96" t="str">
        <f t="shared" si="1"/>
        <v/>
      </c>
      <c r="I365" s="50"/>
      <c r="J365" s="50"/>
      <c r="K365" s="50"/>
      <c r="L365" s="50"/>
      <c r="M365" s="50"/>
      <c r="N365" s="50"/>
      <c r="O365" s="50"/>
    </row>
    <row r="366">
      <c r="A366" s="97"/>
      <c r="B366" s="93"/>
      <c r="C366" s="93" t="str">
        <f t="shared" si="2"/>
        <v/>
      </c>
      <c r="D366" s="50"/>
      <c r="E366" s="95" t="s">
        <v>67</v>
      </c>
      <c r="F366" s="95" t="s">
        <v>67</v>
      </c>
      <c r="G366" s="95" t="str">
        <f>IF(F366&lt;&gt;"",VLOOKUP(D366,'БАЗА'!$A$5:$E978,5,0)-COUNTIFS($D$2:$D365,D366,$F$2:$F365,F366,$O$2:$O365,"пришел"),"")</f>
        <v/>
      </c>
      <c r="H366" s="96" t="str">
        <f t="shared" si="1"/>
        <v/>
      </c>
      <c r="I366" s="50"/>
      <c r="J366" s="50"/>
      <c r="K366" s="50"/>
      <c r="L366" s="50"/>
      <c r="M366" s="50"/>
      <c r="N366" s="50"/>
      <c r="O366" s="50"/>
    </row>
    <row r="367">
      <c r="A367" s="97"/>
      <c r="B367" s="93"/>
      <c r="C367" s="93" t="str">
        <f t="shared" si="2"/>
        <v/>
      </c>
      <c r="D367" s="50"/>
      <c r="E367" s="95" t="s">
        <v>67</v>
      </c>
      <c r="F367" s="95" t="s">
        <v>67</v>
      </c>
      <c r="G367" s="95" t="str">
        <f>IF(F367&lt;&gt;"",VLOOKUP(D367,'БАЗА'!$A$5:$E978,5,0)-COUNTIFS($D$2:$D366,D367,$F$2:$F366,F367,$O$2:$O366,"пришел"),"")</f>
        <v/>
      </c>
      <c r="H367" s="96" t="str">
        <f t="shared" si="1"/>
        <v/>
      </c>
      <c r="I367" s="50"/>
      <c r="J367" s="50"/>
      <c r="K367" s="50"/>
      <c r="L367" s="50"/>
      <c r="M367" s="50"/>
      <c r="N367" s="50"/>
      <c r="O367" s="50"/>
    </row>
    <row r="368">
      <c r="A368" s="97"/>
      <c r="B368" s="93"/>
      <c r="C368" s="93" t="str">
        <f t="shared" si="2"/>
        <v/>
      </c>
      <c r="D368" s="50"/>
      <c r="E368" s="95" t="s">
        <v>67</v>
      </c>
      <c r="F368" s="95" t="s">
        <v>67</v>
      </c>
      <c r="G368" s="95" t="str">
        <f>IF(F368&lt;&gt;"",VLOOKUP(D368,'БАЗА'!$A$5:$E978,5,0)-COUNTIFS($D$2:$D367,D368,$F$2:$F367,F368,$O$2:$O367,"пришел"),"")</f>
        <v/>
      </c>
      <c r="H368" s="96" t="str">
        <f t="shared" si="1"/>
        <v/>
      </c>
      <c r="I368" s="50"/>
      <c r="J368" s="50"/>
      <c r="K368" s="50"/>
      <c r="L368" s="50"/>
      <c r="M368" s="50"/>
      <c r="N368" s="50"/>
      <c r="O368" s="50"/>
    </row>
    <row r="369">
      <c r="A369" s="97"/>
      <c r="B369" s="93"/>
      <c r="C369" s="93" t="str">
        <f t="shared" si="2"/>
        <v/>
      </c>
      <c r="D369" s="50"/>
      <c r="E369" s="95" t="s">
        <v>67</v>
      </c>
      <c r="F369" s="95" t="s">
        <v>67</v>
      </c>
      <c r="G369" s="95" t="str">
        <f>IF(F369&lt;&gt;"",VLOOKUP(D369,'БАЗА'!$A$5:$E978,5,0)-COUNTIFS($D$2:$D368,D369,$F$2:$F368,F369,$O$2:$O368,"пришел"),"")</f>
        <v/>
      </c>
      <c r="H369" s="96" t="str">
        <f t="shared" si="1"/>
        <v/>
      </c>
      <c r="I369" s="50"/>
      <c r="J369" s="50"/>
      <c r="K369" s="50"/>
      <c r="L369" s="50"/>
      <c r="M369" s="50"/>
      <c r="N369" s="50"/>
      <c r="O369" s="50"/>
    </row>
    <row r="370">
      <c r="A370" s="97"/>
      <c r="B370" s="93"/>
      <c r="C370" s="93" t="str">
        <f t="shared" si="2"/>
        <v/>
      </c>
      <c r="D370" s="50"/>
      <c r="E370" s="95" t="s">
        <v>67</v>
      </c>
      <c r="F370" s="95" t="s">
        <v>67</v>
      </c>
      <c r="G370" s="95" t="str">
        <f>IF(F370&lt;&gt;"",VLOOKUP(D370,'БАЗА'!$A$5:$E978,5,0)-COUNTIFS($D$2:$D369,D370,$F$2:$F369,F370,$O$2:$O369,"пришел"),"")</f>
        <v/>
      </c>
      <c r="H370" s="96" t="str">
        <f t="shared" si="1"/>
        <v/>
      </c>
      <c r="I370" s="50"/>
      <c r="J370" s="50"/>
      <c r="K370" s="50"/>
      <c r="L370" s="50"/>
      <c r="M370" s="50"/>
      <c r="N370" s="50"/>
      <c r="O370" s="50"/>
    </row>
    <row r="371">
      <c r="A371" s="97"/>
      <c r="B371" s="93"/>
      <c r="C371" s="93" t="str">
        <f t="shared" si="2"/>
        <v/>
      </c>
      <c r="D371" s="50"/>
      <c r="E371" s="95" t="s">
        <v>67</v>
      </c>
      <c r="F371" s="95" t="s">
        <v>67</v>
      </c>
      <c r="G371" s="95" t="str">
        <f>IF(F371&lt;&gt;"",VLOOKUP(D371,'БАЗА'!$A$5:$E978,5,0)-COUNTIFS($D$2:$D370,D371,$F$2:$F370,F371,$O$2:$O370,"пришел"),"")</f>
        <v/>
      </c>
      <c r="H371" s="96" t="str">
        <f t="shared" si="1"/>
        <v/>
      </c>
      <c r="I371" s="50"/>
      <c r="J371" s="50"/>
      <c r="K371" s="50"/>
      <c r="L371" s="50"/>
      <c r="M371" s="50"/>
      <c r="N371" s="50"/>
      <c r="O371" s="50"/>
    </row>
    <row r="372">
      <c r="A372" s="97"/>
      <c r="B372" s="93"/>
      <c r="C372" s="93" t="str">
        <f t="shared" si="2"/>
        <v/>
      </c>
      <c r="D372" s="50"/>
      <c r="E372" s="95" t="s">
        <v>67</v>
      </c>
      <c r="F372" s="95" t="s">
        <v>67</v>
      </c>
      <c r="G372" s="95" t="str">
        <f>IF(F372&lt;&gt;"",VLOOKUP(D372,'БАЗА'!$A$5:$E978,5,0)-COUNTIFS($D$2:$D371,D372,$F$2:$F371,F372,$O$2:$O371,"пришел"),"")</f>
        <v/>
      </c>
      <c r="H372" s="96" t="str">
        <f t="shared" si="1"/>
        <v/>
      </c>
      <c r="I372" s="50"/>
      <c r="J372" s="50"/>
      <c r="K372" s="50"/>
      <c r="L372" s="50"/>
      <c r="M372" s="50"/>
      <c r="N372" s="50"/>
      <c r="O372" s="50"/>
    </row>
    <row r="373">
      <c r="A373" s="97"/>
      <c r="B373" s="93"/>
      <c r="C373" s="93" t="str">
        <f t="shared" si="2"/>
        <v/>
      </c>
      <c r="D373" s="50"/>
      <c r="E373" s="95" t="s">
        <v>67</v>
      </c>
      <c r="F373" s="95" t="s">
        <v>67</v>
      </c>
      <c r="G373" s="95" t="str">
        <f>IF(F373&lt;&gt;"",VLOOKUP(D373,'БАЗА'!$A$5:$E978,5,0)-COUNTIFS($D$2:$D372,D373,$F$2:$F372,F373,$O$2:$O372,"пришел"),"")</f>
        <v/>
      </c>
      <c r="H373" s="96" t="str">
        <f t="shared" si="1"/>
        <v/>
      </c>
      <c r="I373" s="50"/>
      <c r="J373" s="50"/>
      <c r="K373" s="50"/>
      <c r="L373" s="50"/>
      <c r="M373" s="50"/>
      <c r="N373" s="50"/>
      <c r="O373" s="50"/>
    </row>
    <row r="374">
      <c r="A374" s="97"/>
      <c r="B374" s="93"/>
      <c r="C374" s="93" t="str">
        <f t="shared" si="2"/>
        <v/>
      </c>
      <c r="D374" s="50"/>
      <c r="E374" s="95" t="s">
        <v>67</v>
      </c>
      <c r="F374" s="95" t="s">
        <v>67</v>
      </c>
      <c r="G374" s="95" t="str">
        <f>IF(F374&lt;&gt;"",VLOOKUP(D374,'БАЗА'!$A$5:$E978,5,0)-COUNTIFS($D$2:$D373,D374,$F$2:$F373,F374,$O$2:$O373,"пришел"),"")</f>
        <v/>
      </c>
      <c r="H374" s="96" t="str">
        <f t="shared" si="1"/>
        <v/>
      </c>
      <c r="I374" s="50"/>
      <c r="J374" s="50"/>
      <c r="K374" s="50"/>
      <c r="L374" s="50"/>
      <c r="M374" s="50"/>
      <c r="N374" s="50"/>
      <c r="O374" s="50"/>
    </row>
    <row r="375">
      <c r="A375" s="97"/>
      <c r="B375" s="93"/>
      <c r="C375" s="93" t="str">
        <f t="shared" si="2"/>
        <v/>
      </c>
      <c r="D375" s="50"/>
      <c r="E375" s="95" t="s">
        <v>67</v>
      </c>
      <c r="F375" s="95" t="s">
        <v>67</v>
      </c>
      <c r="G375" s="95" t="str">
        <f>IF(F375&lt;&gt;"",VLOOKUP(D375,'БАЗА'!$A$5:$E978,5,0)-COUNTIFS($D$2:$D374,D375,$F$2:$F374,F375,$O$2:$O374,"пришел"),"")</f>
        <v/>
      </c>
      <c r="H375" s="96" t="str">
        <f t="shared" si="1"/>
        <v/>
      </c>
      <c r="I375" s="50"/>
      <c r="J375" s="50"/>
      <c r="K375" s="50"/>
      <c r="L375" s="50"/>
      <c r="M375" s="50"/>
      <c r="N375" s="50"/>
      <c r="O375" s="50"/>
    </row>
    <row r="376">
      <c r="A376" s="97"/>
      <c r="B376" s="93"/>
      <c r="C376" s="93" t="str">
        <f t="shared" si="2"/>
        <v/>
      </c>
      <c r="D376" s="50"/>
      <c r="E376" s="95" t="s">
        <v>67</v>
      </c>
      <c r="F376" s="95" t="s">
        <v>67</v>
      </c>
      <c r="G376" s="95" t="str">
        <f>IF(F376&lt;&gt;"",VLOOKUP(D376,'БАЗА'!$A$5:$E978,5,0)-COUNTIFS($D$2:$D375,D376,$F$2:$F375,F376,$O$2:$O375,"пришел"),"")</f>
        <v/>
      </c>
      <c r="H376" s="96" t="str">
        <f t="shared" si="1"/>
        <v/>
      </c>
      <c r="I376" s="50"/>
      <c r="J376" s="50"/>
      <c r="K376" s="50"/>
      <c r="L376" s="50"/>
      <c r="M376" s="50"/>
      <c r="N376" s="50"/>
      <c r="O376" s="50"/>
    </row>
    <row r="377">
      <c r="A377" s="97"/>
      <c r="B377" s="93"/>
      <c r="C377" s="93" t="str">
        <f t="shared" si="2"/>
        <v/>
      </c>
      <c r="D377" s="50"/>
      <c r="E377" s="95" t="s">
        <v>67</v>
      </c>
      <c r="F377" s="95" t="s">
        <v>67</v>
      </c>
      <c r="G377" s="95" t="str">
        <f>IF(F377&lt;&gt;"",VLOOKUP(D377,'БАЗА'!$A$5:$E978,5,0)-COUNTIFS($D$2:$D376,D377,$F$2:$F376,F377,$O$2:$O376,"пришел"),"")</f>
        <v/>
      </c>
      <c r="H377" s="96" t="str">
        <f t="shared" si="1"/>
        <v/>
      </c>
      <c r="I377" s="50"/>
      <c r="J377" s="50"/>
      <c r="K377" s="50"/>
      <c r="L377" s="50"/>
      <c r="M377" s="50"/>
      <c r="N377" s="50"/>
      <c r="O377" s="50"/>
    </row>
    <row r="378">
      <c r="A378" s="97"/>
      <c r="B378" s="93"/>
      <c r="C378" s="93" t="str">
        <f t="shared" si="2"/>
        <v/>
      </c>
      <c r="D378" s="50"/>
      <c r="E378" s="95" t="s">
        <v>67</v>
      </c>
      <c r="F378" s="95" t="s">
        <v>67</v>
      </c>
      <c r="G378" s="95" t="str">
        <f>IF(F378&lt;&gt;"",VLOOKUP(D378,'БАЗА'!$A$5:$E978,5,0)-COUNTIFS($D$2:$D377,D378,$F$2:$F377,F378,$O$2:$O377,"пришел"),"")</f>
        <v/>
      </c>
      <c r="H378" s="96" t="str">
        <f t="shared" si="1"/>
        <v/>
      </c>
      <c r="I378" s="50"/>
      <c r="J378" s="50"/>
      <c r="K378" s="50"/>
      <c r="L378" s="50"/>
      <c r="M378" s="50"/>
      <c r="N378" s="50"/>
      <c r="O378" s="50"/>
    </row>
    <row r="379">
      <c r="A379" s="97"/>
      <c r="B379" s="93"/>
      <c r="C379" s="93" t="str">
        <f t="shared" si="2"/>
        <v/>
      </c>
      <c r="D379" s="50"/>
      <c r="E379" s="95" t="s">
        <v>67</v>
      </c>
      <c r="F379" s="95" t="s">
        <v>67</v>
      </c>
      <c r="G379" s="95" t="str">
        <f>IF(F379&lt;&gt;"",VLOOKUP(D379,'БАЗА'!$A$5:$E978,5,0)-COUNTIFS($D$2:$D378,D379,$F$2:$F378,F379,$O$2:$O378,"пришел"),"")</f>
        <v/>
      </c>
      <c r="H379" s="96" t="str">
        <f t="shared" si="1"/>
        <v/>
      </c>
      <c r="I379" s="50"/>
      <c r="J379" s="50"/>
      <c r="K379" s="50"/>
      <c r="L379" s="50"/>
      <c r="M379" s="50"/>
      <c r="N379" s="50"/>
      <c r="O379" s="50"/>
    </row>
    <row r="380">
      <c r="A380" s="97"/>
      <c r="B380" s="93"/>
      <c r="C380" s="93" t="str">
        <f t="shared" si="2"/>
        <v/>
      </c>
      <c r="D380" s="50"/>
      <c r="E380" s="95" t="s">
        <v>67</v>
      </c>
      <c r="F380" s="95" t="s">
        <v>67</v>
      </c>
      <c r="G380" s="95" t="str">
        <f>IF(F380&lt;&gt;"",VLOOKUP(D380,'БАЗА'!$A$5:$E978,5,0)-COUNTIFS($D$2:$D379,D380,$F$2:$F379,F380,$O$2:$O379,"пришел"),"")</f>
        <v/>
      </c>
      <c r="H380" s="96" t="str">
        <f t="shared" si="1"/>
        <v/>
      </c>
      <c r="I380" s="50"/>
      <c r="J380" s="50"/>
      <c r="K380" s="50"/>
      <c r="L380" s="50"/>
      <c r="M380" s="50"/>
      <c r="N380" s="50"/>
      <c r="O380" s="50"/>
    </row>
    <row r="381">
      <c r="A381" s="97"/>
      <c r="B381" s="93"/>
      <c r="C381" s="93" t="str">
        <f t="shared" si="2"/>
        <v/>
      </c>
      <c r="D381" s="50"/>
      <c r="E381" s="95" t="s">
        <v>67</v>
      </c>
      <c r="F381" s="95" t="s">
        <v>67</v>
      </c>
      <c r="G381" s="95" t="str">
        <f>IF(F381&lt;&gt;"",VLOOKUP(D381,'БАЗА'!$A$5:$E978,5,0)-COUNTIFS($D$2:$D380,D381,$F$2:$F380,F381,$O$2:$O380,"пришел"),"")</f>
        <v/>
      </c>
      <c r="H381" s="96" t="str">
        <f t="shared" si="1"/>
        <v/>
      </c>
      <c r="I381" s="50"/>
      <c r="J381" s="50"/>
      <c r="K381" s="50"/>
      <c r="L381" s="50"/>
      <c r="M381" s="50"/>
      <c r="N381" s="50"/>
      <c r="O381" s="50"/>
    </row>
    <row r="382">
      <c r="A382" s="97"/>
      <c r="B382" s="93"/>
      <c r="C382" s="93" t="str">
        <f t="shared" si="2"/>
        <v/>
      </c>
      <c r="D382" s="50"/>
      <c r="E382" s="95" t="s">
        <v>67</v>
      </c>
      <c r="F382" s="95" t="s">
        <v>67</v>
      </c>
      <c r="G382" s="95" t="str">
        <f>IF(F382&lt;&gt;"",VLOOKUP(D382,'БАЗА'!$A$5:$E978,5,0)-COUNTIFS($D$2:$D381,D382,$F$2:$F381,F382,$O$2:$O381,"пришел"),"")</f>
        <v/>
      </c>
      <c r="H382" s="96" t="str">
        <f t="shared" si="1"/>
        <v/>
      </c>
      <c r="I382" s="50"/>
      <c r="J382" s="50"/>
      <c r="K382" s="50"/>
      <c r="L382" s="50"/>
      <c r="M382" s="50"/>
      <c r="N382" s="50"/>
      <c r="O382" s="50"/>
    </row>
    <row r="383">
      <c r="A383" s="97"/>
      <c r="B383" s="93"/>
      <c r="C383" s="93" t="str">
        <f t="shared" si="2"/>
        <v/>
      </c>
      <c r="D383" s="50"/>
      <c r="E383" s="95" t="s">
        <v>67</v>
      </c>
      <c r="F383" s="95" t="s">
        <v>67</v>
      </c>
      <c r="G383" s="95" t="str">
        <f>IF(F383&lt;&gt;"",VLOOKUP(D383,'БАЗА'!$A$5:$E978,5,0)-COUNTIFS($D$2:$D382,D383,$F$2:$F382,F383,$O$2:$O382,"пришел"),"")</f>
        <v/>
      </c>
      <c r="H383" s="96" t="str">
        <f t="shared" si="1"/>
        <v/>
      </c>
      <c r="I383" s="50"/>
      <c r="J383" s="50"/>
      <c r="K383" s="50"/>
      <c r="L383" s="50"/>
      <c r="M383" s="50"/>
      <c r="N383" s="50"/>
      <c r="O383" s="50"/>
    </row>
    <row r="384">
      <c r="A384" s="97"/>
      <c r="B384" s="93"/>
      <c r="C384" s="93" t="str">
        <f t="shared" si="2"/>
        <v/>
      </c>
      <c r="D384" s="50"/>
      <c r="E384" s="95" t="s">
        <v>67</v>
      </c>
      <c r="F384" s="95" t="s">
        <v>67</v>
      </c>
      <c r="G384" s="95" t="str">
        <f>IF(F384&lt;&gt;"",VLOOKUP(D384,'БАЗА'!$A$5:$E978,5,0)-COUNTIFS($D$2:$D383,D384,$F$2:$F383,F384,$O$2:$O383,"пришел"),"")</f>
        <v/>
      </c>
      <c r="H384" s="96" t="str">
        <f t="shared" si="1"/>
        <v/>
      </c>
      <c r="I384" s="50"/>
      <c r="J384" s="50"/>
      <c r="K384" s="50"/>
      <c r="L384" s="50"/>
      <c r="M384" s="50"/>
      <c r="N384" s="50"/>
      <c r="O384" s="50"/>
    </row>
    <row r="385">
      <c r="A385" s="97"/>
      <c r="B385" s="93"/>
      <c r="C385" s="93" t="str">
        <f t="shared" si="2"/>
        <v/>
      </c>
      <c r="D385" s="50"/>
      <c r="E385" s="95" t="s">
        <v>67</v>
      </c>
      <c r="F385" s="95" t="s">
        <v>67</v>
      </c>
      <c r="G385" s="95" t="str">
        <f>IF(F385&lt;&gt;"",VLOOKUP(D385,'БАЗА'!$A$5:$E978,5,0)-COUNTIFS($D$2:$D384,D385,$F$2:$F384,F385,$O$2:$O384,"пришел"),"")</f>
        <v/>
      </c>
      <c r="H385" s="96" t="str">
        <f t="shared" si="1"/>
        <v/>
      </c>
      <c r="I385" s="50"/>
      <c r="J385" s="50"/>
      <c r="K385" s="50"/>
      <c r="L385" s="50"/>
      <c r="M385" s="50"/>
      <c r="N385" s="50"/>
      <c r="O385" s="50"/>
    </row>
    <row r="386">
      <c r="A386" s="97"/>
      <c r="B386" s="93"/>
      <c r="C386" s="93" t="str">
        <f t="shared" si="2"/>
        <v/>
      </c>
      <c r="D386" s="50"/>
      <c r="E386" s="95" t="s">
        <v>67</v>
      </c>
      <c r="F386" s="95" t="s">
        <v>67</v>
      </c>
      <c r="G386" s="95" t="str">
        <f>IF(F386&lt;&gt;"",VLOOKUP(D386,'БАЗА'!$A$5:$E978,5,0)-COUNTIFS($D$2:$D385,D386,$F$2:$F385,F386,$O$2:$O385,"пришел"),"")</f>
        <v/>
      </c>
      <c r="H386" s="96" t="str">
        <f t="shared" si="1"/>
        <v/>
      </c>
      <c r="I386" s="50"/>
      <c r="J386" s="50"/>
      <c r="K386" s="50"/>
      <c r="L386" s="50"/>
      <c r="M386" s="50"/>
      <c r="N386" s="50"/>
      <c r="O386" s="50"/>
    </row>
    <row r="387">
      <c r="A387" s="97"/>
      <c r="B387" s="93"/>
      <c r="C387" s="93" t="str">
        <f t="shared" si="2"/>
        <v/>
      </c>
      <c r="D387" s="50"/>
      <c r="E387" s="95" t="s">
        <v>67</v>
      </c>
      <c r="F387" s="95" t="s">
        <v>67</v>
      </c>
      <c r="G387" s="95" t="str">
        <f>IF(F387&lt;&gt;"",VLOOKUP(D387,'БАЗА'!$A$5:$E978,5,0)-COUNTIFS($D$2:$D386,D387,$F$2:$F386,F387,$O$2:$O386,"пришел"),"")</f>
        <v/>
      </c>
      <c r="H387" s="96" t="str">
        <f t="shared" si="1"/>
        <v/>
      </c>
      <c r="I387" s="50"/>
      <c r="J387" s="50"/>
      <c r="K387" s="50"/>
      <c r="L387" s="50"/>
      <c r="M387" s="50"/>
      <c r="N387" s="50"/>
      <c r="O387" s="50"/>
    </row>
    <row r="388">
      <c r="A388" s="97"/>
      <c r="B388" s="93"/>
      <c r="C388" s="93" t="str">
        <f t="shared" si="2"/>
        <v/>
      </c>
      <c r="D388" s="50"/>
      <c r="E388" s="95" t="s">
        <v>67</v>
      </c>
      <c r="F388" s="95" t="s">
        <v>67</v>
      </c>
      <c r="G388" s="95" t="str">
        <f>IF(F388&lt;&gt;"",VLOOKUP(D388,'БАЗА'!$A$5:$E978,5,0)-COUNTIFS($D$2:$D387,D388,$F$2:$F387,F388,$O$2:$O387,"пришел"),"")</f>
        <v/>
      </c>
      <c r="H388" s="96" t="str">
        <f t="shared" si="1"/>
        <v/>
      </c>
      <c r="I388" s="50"/>
      <c r="J388" s="50"/>
      <c r="K388" s="50"/>
      <c r="L388" s="50"/>
      <c r="M388" s="50"/>
      <c r="N388" s="50"/>
      <c r="O388" s="50"/>
    </row>
    <row r="389">
      <c r="A389" s="97"/>
      <c r="B389" s="93"/>
      <c r="C389" s="93" t="str">
        <f t="shared" si="2"/>
        <v/>
      </c>
      <c r="D389" s="50"/>
      <c r="E389" s="95" t="s">
        <v>67</v>
      </c>
      <c r="F389" s="95" t="s">
        <v>67</v>
      </c>
      <c r="G389" s="95" t="str">
        <f>IF(F389&lt;&gt;"",VLOOKUP(D389,'БАЗА'!$A$5:$E978,5,0)-COUNTIFS($D$2:$D388,D389,$F$2:$F388,F389,$O$2:$O388,"пришел"),"")</f>
        <v/>
      </c>
      <c r="H389" s="96" t="str">
        <f t="shared" si="1"/>
        <v/>
      </c>
      <c r="I389" s="50"/>
      <c r="J389" s="50"/>
      <c r="K389" s="50"/>
      <c r="L389" s="50"/>
      <c r="M389" s="50"/>
      <c r="N389" s="50"/>
      <c r="O389" s="50"/>
    </row>
    <row r="390">
      <c r="A390" s="97"/>
      <c r="B390" s="93"/>
      <c r="C390" s="93" t="str">
        <f t="shared" si="2"/>
        <v/>
      </c>
      <c r="D390" s="50"/>
      <c r="E390" s="95" t="s">
        <v>67</v>
      </c>
      <c r="F390" s="95" t="s">
        <v>67</v>
      </c>
      <c r="G390" s="95" t="str">
        <f>IF(F390&lt;&gt;"",VLOOKUP(D390,'БАЗА'!$A$5:$E978,5,0)-COUNTIFS($D$2:$D389,D390,$F$2:$F389,F390,$O$2:$O389,"пришел"),"")</f>
        <v/>
      </c>
      <c r="H390" s="96" t="str">
        <f t="shared" si="1"/>
        <v/>
      </c>
      <c r="I390" s="50"/>
      <c r="J390" s="50"/>
      <c r="K390" s="50"/>
      <c r="L390" s="50"/>
      <c r="M390" s="50"/>
      <c r="N390" s="50"/>
      <c r="O390" s="50"/>
    </row>
    <row r="391">
      <c r="A391" s="97"/>
      <c r="B391" s="93"/>
      <c r="C391" s="93" t="str">
        <f t="shared" si="2"/>
        <v/>
      </c>
      <c r="D391" s="50"/>
      <c r="E391" s="95" t="s">
        <v>67</v>
      </c>
      <c r="F391" s="95" t="s">
        <v>67</v>
      </c>
      <c r="G391" s="95" t="str">
        <f>IF(F391&lt;&gt;"",VLOOKUP(D391,'БАЗА'!$A$5:$E978,5,0)-COUNTIFS($D$2:$D390,D391,$F$2:$F390,F391,$O$2:$O390,"пришел"),"")</f>
        <v/>
      </c>
      <c r="H391" s="96" t="str">
        <f t="shared" si="1"/>
        <v/>
      </c>
      <c r="I391" s="50"/>
      <c r="J391" s="50"/>
      <c r="K391" s="50"/>
      <c r="L391" s="50"/>
      <c r="M391" s="50"/>
      <c r="N391" s="50"/>
      <c r="O391" s="50"/>
    </row>
    <row r="392">
      <c r="A392" s="97"/>
      <c r="B392" s="93"/>
      <c r="C392" s="93" t="str">
        <f t="shared" si="2"/>
        <v/>
      </c>
      <c r="D392" s="50"/>
      <c r="E392" s="95" t="s">
        <v>67</v>
      </c>
      <c r="F392" s="95" t="s">
        <v>67</v>
      </c>
      <c r="G392" s="95" t="str">
        <f>IF(F392&lt;&gt;"",VLOOKUP(D392,'БАЗА'!$A$5:$E978,5,0)-COUNTIFS($D$2:$D391,D392,$F$2:$F391,F392,$O$2:$O391,"пришел"),"")</f>
        <v/>
      </c>
      <c r="H392" s="96" t="str">
        <f t="shared" si="1"/>
        <v/>
      </c>
      <c r="I392" s="50"/>
      <c r="J392" s="50"/>
      <c r="K392" s="50"/>
      <c r="L392" s="50"/>
      <c r="M392" s="50"/>
      <c r="N392" s="50"/>
      <c r="O392" s="50"/>
    </row>
    <row r="393">
      <c r="A393" s="97"/>
      <c r="B393" s="93"/>
      <c r="C393" s="93" t="str">
        <f t="shared" si="2"/>
        <v/>
      </c>
      <c r="D393" s="50"/>
      <c r="E393" s="95" t="s">
        <v>67</v>
      </c>
      <c r="F393" s="95" t="s">
        <v>67</v>
      </c>
      <c r="G393" s="95" t="str">
        <f>IF(F393&lt;&gt;"",VLOOKUP(D393,'БАЗА'!$A$5:$E978,5,0)-COUNTIFS($D$2:$D392,D393,$F$2:$F392,F393,$O$2:$O392,"пришел"),"")</f>
        <v/>
      </c>
      <c r="H393" s="96" t="str">
        <f t="shared" si="1"/>
        <v/>
      </c>
      <c r="I393" s="50"/>
      <c r="J393" s="50"/>
      <c r="K393" s="50"/>
      <c r="L393" s="50"/>
      <c r="M393" s="50"/>
      <c r="N393" s="50"/>
      <c r="O393" s="50"/>
    </row>
    <row r="394">
      <c r="A394" s="97"/>
      <c r="B394" s="93"/>
      <c r="C394" s="93" t="str">
        <f t="shared" si="2"/>
        <v/>
      </c>
      <c r="D394" s="50"/>
      <c r="E394" s="95" t="s">
        <v>67</v>
      </c>
      <c r="F394" s="95" t="s">
        <v>67</v>
      </c>
      <c r="G394" s="95" t="str">
        <f>IF(F394&lt;&gt;"",VLOOKUP(D394,'БАЗА'!$A$5:$E978,5,0)-COUNTIFS($D$2:$D393,D394,$F$2:$F393,F394,$O$2:$O393,"пришел"),"")</f>
        <v/>
      </c>
      <c r="H394" s="96" t="str">
        <f t="shared" si="1"/>
        <v/>
      </c>
      <c r="I394" s="50"/>
      <c r="J394" s="50"/>
      <c r="K394" s="50"/>
      <c r="L394" s="50"/>
      <c r="M394" s="50"/>
      <c r="N394" s="50"/>
      <c r="O394" s="50"/>
    </row>
    <row r="395">
      <c r="A395" s="97"/>
      <c r="B395" s="93"/>
      <c r="C395" s="93" t="str">
        <f t="shared" si="2"/>
        <v/>
      </c>
      <c r="D395" s="50"/>
      <c r="E395" s="95" t="s">
        <v>67</v>
      </c>
      <c r="F395" s="95" t="s">
        <v>67</v>
      </c>
      <c r="G395" s="95" t="str">
        <f>IF(F395&lt;&gt;"",VLOOKUP(D395,'БАЗА'!$A$5:$E978,5,0)-COUNTIFS($D$2:$D394,D395,$F$2:$F394,F395,$O$2:$O394,"пришел"),"")</f>
        <v/>
      </c>
      <c r="H395" s="96" t="str">
        <f t="shared" si="1"/>
        <v/>
      </c>
      <c r="I395" s="50"/>
      <c r="J395" s="50"/>
      <c r="K395" s="50"/>
      <c r="L395" s="50"/>
      <c r="M395" s="50"/>
      <c r="N395" s="50"/>
      <c r="O395" s="50"/>
    </row>
    <row r="396">
      <c r="A396" s="97"/>
      <c r="B396" s="93"/>
      <c r="C396" s="93" t="str">
        <f t="shared" si="2"/>
        <v/>
      </c>
      <c r="D396" s="50"/>
      <c r="E396" s="95" t="s">
        <v>67</v>
      </c>
      <c r="F396" s="95" t="s">
        <v>67</v>
      </c>
      <c r="G396" s="95" t="str">
        <f>IF(F396&lt;&gt;"",VLOOKUP(D396,'БАЗА'!$A$5:$E978,5,0)-COUNTIFS($D$2:$D395,D396,$F$2:$F395,F396,$O$2:$O395,"пришел"),"")</f>
        <v/>
      </c>
      <c r="H396" s="96" t="str">
        <f t="shared" si="1"/>
        <v/>
      </c>
      <c r="I396" s="50"/>
      <c r="J396" s="50"/>
      <c r="K396" s="50"/>
      <c r="L396" s="50"/>
      <c r="M396" s="50"/>
      <c r="N396" s="50"/>
      <c r="O396" s="50"/>
    </row>
    <row r="397">
      <c r="A397" s="97"/>
      <c r="B397" s="93"/>
      <c r="C397" s="93" t="str">
        <f t="shared" si="2"/>
        <v/>
      </c>
      <c r="D397" s="50"/>
      <c r="E397" s="95" t="s">
        <v>67</v>
      </c>
      <c r="F397" s="95" t="s">
        <v>67</v>
      </c>
      <c r="G397" s="95" t="str">
        <f>IF(F397&lt;&gt;"",VLOOKUP(D397,'БАЗА'!$A$5:$E978,5,0)-COUNTIFS($D$2:$D396,D397,$F$2:$F396,F397,$O$2:$O396,"пришел"),"")</f>
        <v/>
      </c>
      <c r="H397" s="96" t="str">
        <f t="shared" si="1"/>
        <v/>
      </c>
      <c r="I397" s="50"/>
      <c r="J397" s="50"/>
      <c r="K397" s="50"/>
      <c r="L397" s="50"/>
      <c r="M397" s="50"/>
      <c r="N397" s="50"/>
      <c r="O397" s="50"/>
    </row>
    <row r="398">
      <c r="A398" s="97"/>
      <c r="B398" s="93"/>
      <c r="C398" s="93" t="str">
        <f t="shared" si="2"/>
        <v/>
      </c>
      <c r="D398" s="50"/>
      <c r="E398" s="95" t="s">
        <v>67</v>
      </c>
      <c r="F398" s="95" t="s">
        <v>67</v>
      </c>
      <c r="G398" s="95" t="str">
        <f>IF(F398&lt;&gt;"",VLOOKUP(D398,'БАЗА'!$A$5:$E978,5,0)-COUNTIFS($D$2:$D397,D398,$F$2:$F397,F398,$O$2:$O397,"пришел"),"")</f>
        <v/>
      </c>
      <c r="H398" s="96" t="str">
        <f t="shared" si="1"/>
        <v/>
      </c>
      <c r="I398" s="50"/>
      <c r="J398" s="50"/>
      <c r="K398" s="50"/>
      <c r="L398" s="50"/>
      <c r="M398" s="50"/>
      <c r="N398" s="50"/>
      <c r="O398" s="50"/>
    </row>
    <row r="399">
      <c r="A399" s="97"/>
      <c r="B399" s="93"/>
      <c r="C399" s="93" t="str">
        <f t="shared" si="2"/>
        <v/>
      </c>
      <c r="D399" s="50"/>
      <c r="E399" s="95" t="s">
        <v>67</v>
      </c>
      <c r="F399" s="95" t="s">
        <v>67</v>
      </c>
      <c r="G399" s="95" t="str">
        <f>IF(F399&lt;&gt;"",VLOOKUP(D399,'БАЗА'!$A$5:$E978,5,0)-COUNTIFS($D$2:$D398,D399,$F$2:$F398,F399,$O$2:$O398,"пришел"),"")</f>
        <v/>
      </c>
      <c r="H399" s="96" t="str">
        <f t="shared" si="1"/>
        <v/>
      </c>
      <c r="I399" s="50"/>
      <c r="J399" s="50"/>
      <c r="K399" s="50"/>
      <c r="L399" s="50"/>
      <c r="M399" s="50"/>
      <c r="N399" s="50"/>
      <c r="O399" s="50"/>
    </row>
    <row r="400">
      <c r="A400" s="97"/>
      <c r="B400" s="93"/>
      <c r="C400" s="93" t="str">
        <f t="shared" si="2"/>
        <v/>
      </c>
      <c r="D400" s="50"/>
      <c r="E400" s="95" t="s">
        <v>67</v>
      </c>
      <c r="F400" s="95" t="s">
        <v>67</v>
      </c>
      <c r="G400" s="95" t="str">
        <f>IF(F400&lt;&gt;"",VLOOKUP(D400,'БАЗА'!$A$5:$E978,5,0)-COUNTIFS($D$2:$D399,D400,$F$2:$F399,F400,$O$2:$O399,"пришел"),"")</f>
        <v/>
      </c>
      <c r="H400" s="96" t="str">
        <f t="shared" si="1"/>
        <v/>
      </c>
      <c r="I400" s="50"/>
      <c r="J400" s="50"/>
      <c r="K400" s="50"/>
      <c r="L400" s="50"/>
      <c r="M400" s="50"/>
      <c r="N400" s="50"/>
      <c r="O400" s="50"/>
    </row>
    <row r="401">
      <c r="A401" s="97"/>
      <c r="B401" s="93"/>
      <c r="C401" s="93" t="str">
        <f t="shared" si="2"/>
        <v/>
      </c>
      <c r="D401" s="50"/>
      <c r="E401" s="95" t="s">
        <v>67</v>
      </c>
      <c r="F401" s="95" t="s">
        <v>67</v>
      </c>
      <c r="G401" s="95" t="str">
        <f>IF(F401&lt;&gt;"",VLOOKUP(D401,'БАЗА'!$A$5:$E978,5,0)-COUNTIFS($D$2:$D400,D401,$F$2:$F400,F401,$O$2:$O400,"пришел"),"")</f>
        <v/>
      </c>
      <c r="H401" s="96" t="str">
        <f t="shared" si="1"/>
        <v/>
      </c>
      <c r="I401" s="50"/>
      <c r="J401" s="50"/>
      <c r="K401" s="50"/>
      <c r="L401" s="50"/>
      <c r="M401" s="50"/>
      <c r="N401" s="50"/>
      <c r="O401" s="50"/>
    </row>
    <row r="402">
      <c r="A402" s="97"/>
      <c r="B402" s="93"/>
      <c r="C402" s="93" t="str">
        <f t="shared" si="2"/>
        <v/>
      </c>
      <c r="D402" s="50"/>
      <c r="E402" s="95" t="s">
        <v>67</v>
      </c>
      <c r="F402" s="95" t="s">
        <v>67</v>
      </c>
      <c r="G402" s="95" t="str">
        <f>IF(F402&lt;&gt;"",VLOOKUP(D402,'БАЗА'!$A$5:$E978,5,0)-COUNTIFS($D$2:$D401,D402,$F$2:$F401,F402,$O$2:$O401,"пришел"),"")</f>
        <v/>
      </c>
      <c r="H402" s="96" t="str">
        <f t="shared" si="1"/>
        <v/>
      </c>
      <c r="I402" s="50"/>
      <c r="J402" s="50"/>
      <c r="K402" s="50"/>
      <c r="L402" s="50"/>
      <c r="M402" s="50"/>
      <c r="N402" s="50"/>
      <c r="O402" s="50"/>
    </row>
    <row r="403">
      <c r="A403" s="97"/>
      <c r="B403" s="93"/>
      <c r="C403" s="93" t="str">
        <f t="shared" si="2"/>
        <v/>
      </c>
      <c r="D403" s="50"/>
      <c r="E403" s="95" t="s">
        <v>67</v>
      </c>
      <c r="F403" s="95" t="s">
        <v>67</v>
      </c>
      <c r="G403" s="95" t="str">
        <f>IF(F403&lt;&gt;"",VLOOKUP(D403,'БАЗА'!$A$5:$E978,5,0)-COUNTIFS($D$2:$D402,D403,$F$2:$F402,F403,$O$2:$O402,"пришел"),"")</f>
        <v/>
      </c>
      <c r="H403" s="96" t="str">
        <f t="shared" si="1"/>
        <v/>
      </c>
      <c r="I403" s="50"/>
      <c r="J403" s="50"/>
      <c r="K403" s="50"/>
      <c r="L403" s="50"/>
      <c r="M403" s="50"/>
      <c r="N403" s="50"/>
      <c r="O403" s="50"/>
    </row>
    <row r="404">
      <c r="A404" s="97"/>
      <c r="B404" s="93"/>
      <c r="C404" s="93" t="str">
        <f t="shared" si="2"/>
        <v/>
      </c>
      <c r="D404" s="50"/>
      <c r="E404" s="95" t="s">
        <v>67</v>
      </c>
      <c r="F404" s="95" t="s">
        <v>67</v>
      </c>
      <c r="G404" s="95" t="str">
        <f>IF(F404&lt;&gt;"",VLOOKUP(D404,'БАЗА'!$A$5:$E978,5,0)-COUNTIFS($D$2:$D403,D404,$F$2:$F403,F404,$O$2:$O403,"пришел"),"")</f>
        <v/>
      </c>
      <c r="H404" s="96" t="str">
        <f t="shared" si="1"/>
        <v/>
      </c>
      <c r="I404" s="50"/>
      <c r="J404" s="50"/>
      <c r="K404" s="50"/>
      <c r="L404" s="50"/>
      <c r="M404" s="50"/>
      <c r="N404" s="50"/>
      <c r="O404" s="50"/>
    </row>
    <row r="405">
      <c r="A405" s="97"/>
      <c r="B405" s="93"/>
      <c r="C405" s="93" t="str">
        <f t="shared" si="2"/>
        <v/>
      </c>
      <c r="D405" s="50"/>
      <c r="E405" s="95" t="s">
        <v>67</v>
      </c>
      <c r="F405" s="95" t="s">
        <v>67</v>
      </c>
      <c r="G405" s="95" t="str">
        <f>IF(F405&lt;&gt;"",VLOOKUP(D405,'БАЗА'!$A$5:$E978,5,0)-COUNTIFS($D$2:$D404,D405,$F$2:$F404,F405,$O$2:$O404,"пришел"),"")</f>
        <v/>
      </c>
      <c r="H405" s="96" t="str">
        <f t="shared" si="1"/>
        <v/>
      </c>
      <c r="I405" s="50"/>
      <c r="J405" s="50"/>
      <c r="K405" s="50"/>
      <c r="L405" s="50"/>
      <c r="M405" s="50"/>
      <c r="N405" s="50"/>
      <c r="O405" s="50"/>
    </row>
    <row r="406">
      <c r="A406" s="97"/>
      <c r="B406" s="93"/>
      <c r="C406" s="93" t="str">
        <f t="shared" si="2"/>
        <v/>
      </c>
      <c r="D406" s="50"/>
      <c r="E406" s="95" t="s">
        <v>67</v>
      </c>
      <c r="F406" s="95" t="s">
        <v>67</v>
      </c>
      <c r="G406" s="95" t="str">
        <f>IF(F406&lt;&gt;"",VLOOKUP(D406,'БАЗА'!$A$5:$E978,5,0)-COUNTIFS($D$2:$D405,D406,$F$2:$F405,F406,$O$2:$O405,"пришел"),"")</f>
        <v/>
      </c>
      <c r="H406" s="96" t="str">
        <f t="shared" si="1"/>
        <v/>
      </c>
      <c r="I406" s="50"/>
      <c r="J406" s="50"/>
      <c r="K406" s="50"/>
      <c r="L406" s="50"/>
      <c r="M406" s="50"/>
      <c r="N406" s="50"/>
      <c r="O406" s="50"/>
    </row>
    <row r="407">
      <c r="A407" s="97"/>
      <c r="B407" s="93"/>
      <c r="C407" s="93" t="str">
        <f t="shared" si="2"/>
        <v/>
      </c>
      <c r="D407" s="50"/>
      <c r="E407" s="95" t="s">
        <v>67</v>
      </c>
      <c r="F407" s="95" t="s">
        <v>67</v>
      </c>
      <c r="G407" s="95" t="str">
        <f>IF(F407&lt;&gt;"",VLOOKUP(D407,'БАЗА'!$A$5:$E978,5,0)-COUNTIFS($D$2:$D406,D407,$F$2:$F406,F407,$O$2:$O406,"пришел"),"")</f>
        <v/>
      </c>
      <c r="H407" s="96" t="str">
        <f t="shared" si="1"/>
        <v/>
      </c>
      <c r="I407" s="50"/>
      <c r="J407" s="50"/>
      <c r="K407" s="50"/>
      <c r="L407" s="50"/>
      <c r="M407" s="50"/>
      <c r="N407" s="50"/>
      <c r="O407" s="50"/>
    </row>
    <row r="408">
      <c r="A408" s="97"/>
      <c r="B408" s="93"/>
      <c r="C408" s="93" t="str">
        <f t="shared" si="2"/>
        <v/>
      </c>
      <c r="D408" s="50"/>
      <c r="E408" s="95" t="s">
        <v>67</v>
      </c>
      <c r="F408" s="95" t="s">
        <v>67</v>
      </c>
      <c r="G408" s="95" t="str">
        <f>IF(F408&lt;&gt;"",VLOOKUP(D408,'БАЗА'!$A$5:$E978,5,0)-COUNTIFS($D$2:$D407,D408,$F$2:$F407,F408,$O$2:$O407,"пришел"),"")</f>
        <v/>
      </c>
      <c r="H408" s="96" t="str">
        <f t="shared" si="1"/>
        <v/>
      </c>
      <c r="I408" s="50"/>
      <c r="J408" s="50"/>
      <c r="K408" s="50"/>
      <c r="L408" s="50"/>
      <c r="M408" s="50"/>
      <c r="N408" s="50"/>
      <c r="O408" s="50"/>
    </row>
    <row r="409">
      <c r="A409" s="97"/>
      <c r="B409" s="93"/>
      <c r="C409" s="93" t="str">
        <f t="shared" si="2"/>
        <v/>
      </c>
      <c r="D409" s="50"/>
      <c r="E409" s="95" t="s">
        <v>67</v>
      </c>
      <c r="F409" s="95" t="s">
        <v>67</v>
      </c>
      <c r="G409" s="95" t="str">
        <f>IF(F409&lt;&gt;"",VLOOKUP(D409,'БАЗА'!$A$5:$E978,5,0)-COUNTIFS($D$2:$D408,D409,$F$2:$F408,F409,$O$2:$O408,"пришел"),"")</f>
        <v/>
      </c>
      <c r="H409" s="96" t="str">
        <f t="shared" si="1"/>
        <v/>
      </c>
      <c r="I409" s="50"/>
      <c r="J409" s="50"/>
      <c r="K409" s="50"/>
      <c r="L409" s="50"/>
      <c r="M409" s="50"/>
      <c r="N409" s="50"/>
      <c r="O409" s="50"/>
    </row>
    <row r="410">
      <c r="A410" s="97"/>
      <c r="B410" s="93"/>
      <c r="C410" s="93" t="str">
        <f t="shared" si="2"/>
        <v/>
      </c>
      <c r="D410" s="50"/>
      <c r="E410" s="95" t="s">
        <v>67</v>
      </c>
      <c r="F410" s="95" t="s">
        <v>67</v>
      </c>
      <c r="G410" s="95" t="str">
        <f>IF(F410&lt;&gt;"",VLOOKUP(D410,'БАЗА'!$A$5:$E978,5,0)-COUNTIFS($D$2:$D409,D410,$F$2:$F409,F410,$O$2:$O409,"пришел"),"")</f>
        <v/>
      </c>
      <c r="H410" s="96" t="str">
        <f t="shared" si="1"/>
        <v/>
      </c>
      <c r="I410" s="50"/>
      <c r="J410" s="50"/>
      <c r="K410" s="50"/>
      <c r="L410" s="50"/>
      <c r="M410" s="50"/>
      <c r="N410" s="50"/>
      <c r="O410" s="50"/>
    </row>
    <row r="411">
      <c r="A411" s="97"/>
      <c r="B411" s="93"/>
      <c r="C411" s="93" t="str">
        <f t="shared" si="2"/>
        <v/>
      </c>
      <c r="D411" s="50"/>
      <c r="E411" s="95" t="s">
        <v>67</v>
      </c>
      <c r="F411" s="95" t="s">
        <v>67</v>
      </c>
      <c r="G411" s="95" t="str">
        <f>IF(F411&lt;&gt;"",VLOOKUP(D411,'БАЗА'!$A$5:$E978,5,0)-COUNTIFS($D$2:$D410,D411,$F$2:$F410,F411,$O$2:$O410,"пришел"),"")</f>
        <v/>
      </c>
      <c r="H411" s="96" t="str">
        <f t="shared" si="1"/>
        <v/>
      </c>
      <c r="I411" s="50"/>
      <c r="J411" s="50"/>
      <c r="K411" s="50"/>
      <c r="L411" s="50"/>
      <c r="M411" s="50"/>
      <c r="N411" s="50"/>
      <c r="O411" s="50"/>
    </row>
    <row r="412">
      <c r="A412" s="97"/>
      <c r="B412" s="93"/>
      <c r="C412" s="93" t="str">
        <f t="shared" si="2"/>
        <v/>
      </c>
      <c r="D412" s="50"/>
      <c r="E412" s="95" t="s">
        <v>67</v>
      </c>
      <c r="F412" s="95" t="s">
        <v>67</v>
      </c>
      <c r="G412" s="95" t="str">
        <f>IF(F412&lt;&gt;"",VLOOKUP(D412,'БАЗА'!$A$5:$E978,5,0)-COUNTIFS($D$2:$D411,D412,$F$2:$F411,F412,$O$2:$O411,"пришел"),"")</f>
        <v/>
      </c>
      <c r="H412" s="96" t="str">
        <f t="shared" si="1"/>
        <v/>
      </c>
      <c r="I412" s="50"/>
      <c r="J412" s="50"/>
      <c r="K412" s="50"/>
      <c r="L412" s="50"/>
      <c r="M412" s="50"/>
      <c r="N412" s="50"/>
      <c r="O412" s="50"/>
    </row>
    <row r="413">
      <c r="A413" s="97"/>
      <c r="B413" s="93"/>
      <c r="C413" s="93" t="str">
        <f t="shared" si="2"/>
        <v/>
      </c>
      <c r="D413" s="50"/>
      <c r="E413" s="95" t="s">
        <v>67</v>
      </c>
      <c r="F413" s="95" t="s">
        <v>67</v>
      </c>
      <c r="G413" s="95" t="str">
        <f>IF(F413&lt;&gt;"",VLOOKUP(D413,'БАЗА'!$A$5:$E978,5,0)-COUNTIFS($D$2:$D412,D413,$F$2:$F412,F413,$O$2:$O412,"пришел"),"")</f>
        <v/>
      </c>
      <c r="H413" s="96" t="str">
        <f t="shared" si="1"/>
        <v/>
      </c>
      <c r="I413" s="50"/>
      <c r="J413" s="50"/>
      <c r="K413" s="50"/>
      <c r="L413" s="50"/>
      <c r="M413" s="50"/>
      <c r="N413" s="50"/>
      <c r="O413" s="50"/>
    </row>
    <row r="414">
      <c r="A414" s="97"/>
      <c r="B414" s="93"/>
      <c r="C414" s="93" t="str">
        <f t="shared" si="2"/>
        <v/>
      </c>
      <c r="D414" s="50"/>
      <c r="E414" s="95" t="s">
        <v>67</v>
      </c>
      <c r="F414" s="95" t="s">
        <v>67</v>
      </c>
      <c r="G414" s="95" t="str">
        <f>IF(F414&lt;&gt;"",VLOOKUP(D414,'БАЗА'!$A$5:$E978,5,0)-COUNTIFS($D$2:$D413,D414,$F$2:$F413,F414,$O$2:$O413,"пришел"),"")</f>
        <v/>
      </c>
      <c r="H414" s="96" t="str">
        <f t="shared" si="1"/>
        <v/>
      </c>
      <c r="I414" s="50"/>
      <c r="J414" s="50"/>
      <c r="K414" s="50"/>
      <c r="L414" s="50"/>
      <c r="M414" s="50"/>
      <c r="N414" s="50"/>
      <c r="O414" s="50"/>
    </row>
    <row r="415">
      <c r="A415" s="97"/>
      <c r="B415" s="93"/>
      <c r="C415" s="93" t="str">
        <f t="shared" si="2"/>
        <v/>
      </c>
      <c r="D415" s="50"/>
      <c r="E415" s="95" t="s">
        <v>67</v>
      </c>
      <c r="F415" s="95" t="s">
        <v>67</v>
      </c>
      <c r="G415" s="95" t="str">
        <f>IF(F415&lt;&gt;"",VLOOKUP(D415,'БАЗА'!$A$5:$E978,5,0)-COUNTIFS($D$2:$D414,D415,$F$2:$F414,F415,$O$2:$O414,"пришел"),"")</f>
        <v/>
      </c>
      <c r="H415" s="96" t="str">
        <f t="shared" si="1"/>
        <v/>
      </c>
      <c r="I415" s="50"/>
      <c r="J415" s="50"/>
      <c r="K415" s="50"/>
      <c r="L415" s="50"/>
      <c r="M415" s="50"/>
      <c r="N415" s="50"/>
      <c r="O415" s="50"/>
    </row>
    <row r="416">
      <c r="A416" s="97"/>
      <c r="B416" s="93"/>
      <c r="C416" s="93" t="str">
        <f t="shared" si="2"/>
        <v/>
      </c>
      <c r="D416" s="50"/>
      <c r="E416" s="95" t="s">
        <v>67</v>
      </c>
      <c r="F416" s="95" t="s">
        <v>67</v>
      </c>
      <c r="G416" s="95" t="str">
        <f>IF(F416&lt;&gt;"",VLOOKUP(D416,'БАЗА'!$A$5:$E978,5,0)-COUNTIFS($D$2:$D415,D416,$F$2:$F415,F416,$O$2:$O415,"пришел"),"")</f>
        <v/>
      </c>
      <c r="H416" s="96" t="str">
        <f t="shared" si="1"/>
        <v/>
      </c>
      <c r="I416" s="50"/>
      <c r="J416" s="50"/>
      <c r="K416" s="50"/>
      <c r="L416" s="50"/>
      <c r="M416" s="50"/>
      <c r="N416" s="50"/>
      <c r="O416" s="50"/>
    </row>
    <row r="417">
      <c r="A417" s="97"/>
      <c r="B417" s="93"/>
      <c r="C417" s="93" t="str">
        <f t="shared" si="2"/>
        <v/>
      </c>
      <c r="D417" s="50"/>
      <c r="E417" s="95" t="s">
        <v>67</v>
      </c>
      <c r="F417" s="95" t="s">
        <v>67</v>
      </c>
      <c r="G417" s="95" t="str">
        <f>IF(F417&lt;&gt;"",VLOOKUP(D417,'БАЗА'!$A$5:$E978,5,0)-COUNTIFS($D$2:$D416,D417,$F$2:$F416,F417,$O$2:$O416,"пришел"),"")</f>
        <v/>
      </c>
      <c r="H417" s="96" t="str">
        <f t="shared" si="1"/>
        <v/>
      </c>
      <c r="I417" s="50"/>
      <c r="J417" s="50"/>
      <c r="K417" s="50"/>
      <c r="L417" s="50"/>
      <c r="M417" s="50"/>
      <c r="N417" s="50"/>
      <c r="O417" s="50"/>
    </row>
    <row r="418">
      <c r="A418" s="97"/>
      <c r="B418" s="93"/>
      <c r="C418" s="93" t="str">
        <f t="shared" si="2"/>
        <v/>
      </c>
      <c r="D418" s="50"/>
      <c r="E418" s="95" t="s">
        <v>67</v>
      </c>
      <c r="F418" s="95" t="s">
        <v>67</v>
      </c>
      <c r="G418" s="95" t="str">
        <f>IF(F418&lt;&gt;"",VLOOKUP(D418,'БАЗА'!$A$5:$E978,5,0)-COUNTIFS($D$2:$D417,D418,$F$2:$F417,F418,$O$2:$O417,"пришел"),"")</f>
        <v/>
      </c>
      <c r="H418" s="96" t="str">
        <f t="shared" si="1"/>
        <v/>
      </c>
      <c r="I418" s="50"/>
      <c r="J418" s="50"/>
      <c r="K418" s="50"/>
      <c r="L418" s="50"/>
      <c r="M418" s="50"/>
      <c r="N418" s="50"/>
      <c r="O418" s="50"/>
    </row>
    <row r="419">
      <c r="A419" s="97"/>
      <c r="B419" s="93"/>
      <c r="C419" s="93" t="str">
        <f t="shared" si="2"/>
        <v/>
      </c>
      <c r="D419" s="50"/>
      <c r="E419" s="95" t="s">
        <v>67</v>
      </c>
      <c r="F419" s="95" t="s">
        <v>67</v>
      </c>
      <c r="G419" s="95" t="str">
        <f>IF(F419&lt;&gt;"",VLOOKUP(D419,'БАЗА'!$A$5:$E978,5,0)-COUNTIFS($D$2:$D418,D419,$F$2:$F418,F419,$O$2:$O418,"пришел"),"")</f>
        <v/>
      </c>
      <c r="H419" s="96" t="str">
        <f t="shared" si="1"/>
        <v/>
      </c>
      <c r="I419" s="50"/>
      <c r="J419" s="50"/>
      <c r="K419" s="50"/>
      <c r="L419" s="50"/>
      <c r="M419" s="50"/>
      <c r="N419" s="50"/>
      <c r="O419" s="50"/>
    </row>
    <row r="420">
      <c r="A420" s="97"/>
      <c r="B420" s="93"/>
      <c r="C420" s="93" t="str">
        <f t="shared" si="2"/>
        <v/>
      </c>
      <c r="D420" s="50"/>
      <c r="E420" s="95" t="s">
        <v>67</v>
      </c>
      <c r="F420" s="95" t="s">
        <v>67</v>
      </c>
      <c r="G420" s="95" t="str">
        <f>IF(F420&lt;&gt;"",VLOOKUP(D420,'БАЗА'!$A$5:$E978,5,0)-COUNTIFS($D$2:$D419,D420,$F$2:$F419,F420,$O$2:$O419,"пришел"),"")</f>
        <v/>
      </c>
      <c r="H420" s="96" t="str">
        <f t="shared" si="1"/>
        <v/>
      </c>
      <c r="I420" s="50"/>
      <c r="J420" s="50"/>
      <c r="K420" s="50"/>
      <c r="L420" s="50"/>
      <c r="M420" s="50"/>
      <c r="N420" s="50"/>
      <c r="O420" s="50"/>
    </row>
    <row r="421">
      <c r="A421" s="97"/>
      <c r="B421" s="93"/>
      <c r="C421" s="93" t="str">
        <f t="shared" si="2"/>
        <v/>
      </c>
      <c r="D421" s="50"/>
      <c r="E421" s="95" t="s">
        <v>67</v>
      </c>
      <c r="F421" s="95" t="s">
        <v>67</v>
      </c>
      <c r="G421" s="95" t="str">
        <f>IF(F421&lt;&gt;"",VLOOKUP(D421,'БАЗА'!$A$5:$E978,5,0)-COUNTIFS($D$2:$D420,D421,$F$2:$F420,F421,$O$2:$O420,"пришел"),"")</f>
        <v/>
      </c>
      <c r="H421" s="96" t="str">
        <f t="shared" si="1"/>
        <v/>
      </c>
      <c r="I421" s="50"/>
      <c r="J421" s="50"/>
      <c r="K421" s="50"/>
      <c r="L421" s="50"/>
      <c r="M421" s="50"/>
      <c r="N421" s="50"/>
      <c r="O421" s="50"/>
    </row>
    <row r="422">
      <c r="A422" s="97"/>
      <c r="B422" s="93"/>
      <c r="C422" s="93" t="str">
        <f t="shared" si="2"/>
        <v/>
      </c>
      <c r="D422" s="50"/>
      <c r="E422" s="95" t="s">
        <v>67</v>
      </c>
      <c r="F422" s="95" t="s">
        <v>67</v>
      </c>
      <c r="G422" s="95" t="str">
        <f>IF(F422&lt;&gt;"",VLOOKUP(D422,'БАЗА'!$A$5:$E978,5,0)-COUNTIFS($D$2:$D421,D422,$F$2:$F421,F422,$O$2:$O421,"пришел"),"")</f>
        <v/>
      </c>
      <c r="H422" s="96" t="str">
        <f t="shared" si="1"/>
        <v/>
      </c>
      <c r="I422" s="50"/>
      <c r="J422" s="50"/>
      <c r="K422" s="50"/>
      <c r="L422" s="50"/>
      <c r="M422" s="50"/>
      <c r="N422" s="50"/>
      <c r="O422" s="50"/>
    </row>
    <row r="423">
      <c r="A423" s="97"/>
      <c r="B423" s="93"/>
      <c r="C423" s="93" t="str">
        <f t="shared" si="2"/>
        <v/>
      </c>
      <c r="D423" s="50"/>
      <c r="E423" s="95" t="s">
        <v>67</v>
      </c>
      <c r="F423" s="95" t="s">
        <v>67</v>
      </c>
      <c r="G423" s="95" t="str">
        <f>IF(F423&lt;&gt;"",VLOOKUP(D423,'БАЗА'!$A$5:$E978,5,0)-COUNTIFS($D$2:$D422,D423,$F$2:$F422,F423,$O$2:$O422,"пришел"),"")</f>
        <v/>
      </c>
      <c r="H423" s="96" t="str">
        <f t="shared" si="1"/>
        <v/>
      </c>
      <c r="I423" s="50"/>
      <c r="J423" s="50"/>
      <c r="K423" s="50"/>
      <c r="L423" s="50"/>
      <c r="M423" s="50"/>
      <c r="N423" s="50"/>
      <c r="O423" s="50"/>
    </row>
    <row r="424">
      <c r="A424" s="97"/>
      <c r="B424" s="93"/>
      <c r="C424" s="93" t="str">
        <f t="shared" si="2"/>
        <v/>
      </c>
      <c r="D424" s="50"/>
      <c r="E424" s="95" t="s">
        <v>67</v>
      </c>
      <c r="F424" s="95" t="s">
        <v>67</v>
      </c>
      <c r="G424" s="95" t="str">
        <f>IF(F424&lt;&gt;"",VLOOKUP(D424,'БАЗА'!$A$5:$E978,5,0)-COUNTIFS($D$2:$D423,D424,$F$2:$F423,F424,$O$2:$O423,"пришел"),"")</f>
        <v/>
      </c>
      <c r="H424" s="96" t="str">
        <f t="shared" si="1"/>
        <v/>
      </c>
      <c r="I424" s="50"/>
      <c r="J424" s="50"/>
      <c r="K424" s="50"/>
      <c r="L424" s="50"/>
      <c r="M424" s="50"/>
      <c r="N424" s="50"/>
      <c r="O424" s="50"/>
    </row>
    <row r="425">
      <c r="A425" s="97"/>
      <c r="B425" s="93"/>
      <c r="C425" s="93" t="str">
        <f t="shared" si="2"/>
        <v/>
      </c>
      <c r="D425" s="50"/>
      <c r="E425" s="95" t="s">
        <v>67</v>
      </c>
      <c r="F425" s="95" t="s">
        <v>67</v>
      </c>
      <c r="G425" s="95" t="str">
        <f>IF(F425&lt;&gt;"",VLOOKUP(D425,'БАЗА'!$A$5:$E978,5,0)-COUNTIFS($D$2:$D424,D425,$F$2:$F424,F425,$O$2:$O424,"пришел"),"")</f>
        <v/>
      </c>
      <c r="H425" s="96" t="str">
        <f t="shared" si="1"/>
        <v/>
      </c>
      <c r="I425" s="50"/>
      <c r="J425" s="50"/>
      <c r="K425" s="50"/>
      <c r="L425" s="50"/>
      <c r="M425" s="50"/>
      <c r="N425" s="50"/>
      <c r="O425" s="50"/>
    </row>
    <row r="426">
      <c r="A426" s="97"/>
      <c r="B426" s="93"/>
      <c r="C426" s="93" t="str">
        <f t="shared" si="2"/>
        <v/>
      </c>
      <c r="D426" s="50"/>
      <c r="E426" s="95" t="s">
        <v>67</v>
      </c>
      <c r="F426" s="95" t="s">
        <v>67</v>
      </c>
      <c r="G426" s="95" t="str">
        <f>IF(F426&lt;&gt;"",VLOOKUP(D426,'БАЗА'!$A$5:$E978,5,0)-COUNTIFS($D$2:$D425,D426,$F$2:$F425,F426,$O$2:$O425,"пришел"),"")</f>
        <v/>
      </c>
      <c r="H426" s="96" t="str">
        <f t="shared" si="1"/>
        <v/>
      </c>
      <c r="I426" s="50"/>
      <c r="J426" s="50"/>
      <c r="K426" s="50"/>
      <c r="L426" s="50"/>
      <c r="M426" s="50"/>
      <c r="N426" s="50"/>
      <c r="O426" s="50"/>
    </row>
    <row r="427">
      <c r="A427" s="97"/>
      <c r="B427" s="93"/>
      <c r="C427" s="93" t="str">
        <f t="shared" si="2"/>
        <v/>
      </c>
      <c r="D427" s="50"/>
      <c r="E427" s="95" t="s">
        <v>67</v>
      </c>
      <c r="F427" s="95" t="s">
        <v>67</v>
      </c>
      <c r="G427" s="95" t="str">
        <f>IF(F427&lt;&gt;"",VLOOKUP(D427,'БАЗА'!$A$5:$E978,5,0)-COUNTIFS($D$2:$D426,D427,$F$2:$F426,F427,$O$2:$O426,"пришел"),"")</f>
        <v/>
      </c>
      <c r="H427" s="96" t="str">
        <f t="shared" si="1"/>
        <v/>
      </c>
      <c r="I427" s="50"/>
      <c r="J427" s="50"/>
      <c r="K427" s="50"/>
      <c r="L427" s="50"/>
      <c r="M427" s="50"/>
      <c r="N427" s="50"/>
      <c r="O427" s="50"/>
    </row>
    <row r="428">
      <c r="A428" s="97"/>
      <c r="B428" s="93"/>
      <c r="C428" s="93" t="str">
        <f t="shared" si="2"/>
        <v/>
      </c>
      <c r="D428" s="50"/>
      <c r="E428" s="95" t="s">
        <v>67</v>
      </c>
      <c r="F428" s="95" t="s">
        <v>67</v>
      </c>
      <c r="G428" s="95" t="str">
        <f>IF(F428&lt;&gt;"",VLOOKUP(D428,'БАЗА'!$A$5:$E978,5,0)-COUNTIFS($D$2:$D427,D428,$F$2:$F427,F428,$O$2:$O427,"пришел"),"")</f>
        <v/>
      </c>
      <c r="H428" s="96" t="str">
        <f t="shared" si="1"/>
        <v/>
      </c>
      <c r="I428" s="50"/>
      <c r="J428" s="50"/>
      <c r="K428" s="50"/>
      <c r="L428" s="50"/>
      <c r="M428" s="50"/>
      <c r="N428" s="50"/>
      <c r="O428" s="50"/>
    </row>
    <row r="429">
      <c r="A429" s="97"/>
      <c r="B429" s="93"/>
      <c r="C429" s="93" t="str">
        <f t="shared" si="2"/>
        <v/>
      </c>
      <c r="D429" s="50"/>
      <c r="E429" s="95" t="s">
        <v>67</v>
      </c>
      <c r="F429" s="95" t="s">
        <v>67</v>
      </c>
      <c r="G429" s="95" t="str">
        <f>IF(F429&lt;&gt;"",VLOOKUP(D429,'БАЗА'!$A$5:$E978,5,0)-COUNTIFS($D$2:$D428,D429,$F$2:$F428,F429,$O$2:$O428,"пришел"),"")</f>
        <v/>
      </c>
      <c r="H429" s="96" t="str">
        <f t="shared" si="1"/>
        <v/>
      </c>
      <c r="I429" s="50"/>
      <c r="J429" s="50"/>
      <c r="K429" s="50"/>
      <c r="L429" s="50"/>
      <c r="M429" s="50"/>
      <c r="N429" s="50"/>
      <c r="O429" s="50"/>
    </row>
    <row r="430">
      <c r="A430" s="97"/>
      <c r="B430" s="93"/>
      <c r="C430" s="93" t="str">
        <f t="shared" si="2"/>
        <v/>
      </c>
      <c r="D430" s="50"/>
      <c r="E430" s="95" t="s">
        <v>67</v>
      </c>
      <c r="F430" s="95" t="s">
        <v>67</v>
      </c>
      <c r="G430" s="95" t="str">
        <f>IF(F430&lt;&gt;"",VLOOKUP(D430,'БАЗА'!$A$5:$E978,5,0)-COUNTIFS($D$2:$D429,D430,$F$2:$F429,F430,$O$2:$O429,"пришел"),"")</f>
        <v/>
      </c>
      <c r="H430" s="96" t="str">
        <f t="shared" si="1"/>
        <v/>
      </c>
      <c r="I430" s="50"/>
      <c r="J430" s="50"/>
      <c r="K430" s="50"/>
      <c r="L430" s="50"/>
      <c r="M430" s="50"/>
      <c r="N430" s="50"/>
      <c r="O430" s="50"/>
    </row>
    <row r="431">
      <c r="A431" s="97"/>
      <c r="B431" s="93"/>
      <c r="C431" s="93" t="str">
        <f t="shared" si="2"/>
        <v/>
      </c>
      <c r="D431" s="50"/>
      <c r="E431" s="95" t="s">
        <v>67</v>
      </c>
      <c r="F431" s="95" t="s">
        <v>67</v>
      </c>
      <c r="G431" s="95" t="str">
        <f>IF(F431&lt;&gt;"",VLOOKUP(D431,'БАЗА'!$A$5:$E978,5,0)-COUNTIFS($D$2:$D430,D431,$F$2:$F430,F431,$O$2:$O430,"пришел"),"")</f>
        <v/>
      </c>
      <c r="H431" s="96" t="str">
        <f t="shared" si="1"/>
        <v/>
      </c>
      <c r="I431" s="50"/>
      <c r="J431" s="50"/>
      <c r="K431" s="50"/>
      <c r="L431" s="50"/>
      <c r="M431" s="50"/>
      <c r="N431" s="50"/>
      <c r="O431" s="50"/>
    </row>
    <row r="432">
      <c r="A432" s="97"/>
      <c r="B432" s="93"/>
      <c r="C432" s="93" t="str">
        <f t="shared" si="2"/>
        <v/>
      </c>
      <c r="D432" s="50"/>
      <c r="E432" s="95" t="s">
        <v>67</v>
      </c>
      <c r="F432" s="95" t="s">
        <v>67</v>
      </c>
      <c r="G432" s="95" t="str">
        <f>IF(F432&lt;&gt;"",VLOOKUP(D432,'БАЗА'!$A$5:$E978,5,0)-COUNTIFS($D$2:$D431,D432,$F$2:$F431,F432,$O$2:$O431,"пришел"),"")</f>
        <v/>
      </c>
      <c r="H432" s="96" t="str">
        <f t="shared" si="1"/>
        <v/>
      </c>
      <c r="I432" s="50"/>
      <c r="J432" s="50"/>
      <c r="K432" s="50"/>
      <c r="L432" s="50"/>
      <c r="M432" s="50"/>
      <c r="N432" s="50"/>
      <c r="O432" s="50"/>
    </row>
    <row r="433">
      <c r="A433" s="97"/>
      <c r="B433" s="93"/>
      <c r="C433" s="93" t="str">
        <f t="shared" si="2"/>
        <v/>
      </c>
      <c r="D433" s="50"/>
      <c r="E433" s="95" t="s">
        <v>67</v>
      </c>
      <c r="F433" s="95" t="s">
        <v>67</v>
      </c>
      <c r="G433" s="95" t="str">
        <f>IF(F433&lt;&gt;"",VLOOKUP(D433,'БАЗА'!$A$5:$E978,5,0)-COUNTIFS($D$2:$D432,D433,$F$2:$F432,F433,$O$2:$O432,"пришел"),"")</f>
        <v/>
      </c>
      <c r="H433" s="96" t="str">
        <f t="shared" si="1"/>
        <v/>
      </c>
      <c r="I433" s="50"/>
      <c r="J433" s="50"/>
      <c r="K433" s="50"/>
      <c r="L433" s="50"/>
      <c r="M433" s="50"/>
      <c r="N433" s="50"/>
      <c r="O433" s="50"/>
    </row>
    <row r="434">
      <c r="A434" s="97"/>
      <c r="B434" s="93"/>
      <c r="C434" s="93" t="str">
        <f t="shared" si="2"/>
        <v/>
      </c>
      <c r="D434" s="50"/>
      <c r="E434" s="95" t="s">
        <v>67</v>
      </c>
      <c r="F434" s="95" t="s">
        <v>67</v>
      </c>
      <c r="G434" s="95" t="str">
        <f>IF(F434&lt;&gt;"",VLOOKUP(D434,'БАЗА'!$A$5:$E978,5,0)-COUNTIFS($D$2:$D433,D434,$F$2:$F433,F434,$O$2:$O433,"пришел"),"")</f>
        <v/>
      </c>
      <c r="H434" s="96" t="str">
        <f t="shared" si="1"/>
        <v/>
      </c>
      <c r="I434" s="50"/>
      <c r="J434" s="50"/>
      <c r="K434" s="50"/>
      <c r="L434" s="50"/>
      <c r="M434" s="50"/>
      <c r="N434" s="50"/>
      <c r="O434" s="50"/>
    </row>
    <row r="435">
      <c r="A435" s="97"/>
      <c r="B435" s="93"/>
      <c r="C435" s="93" t="str">
        <f t="shared" si="2"/>
        <v/>
      </c>
      <c r="D435" s="50"/>
      <c r="E435" s="95" t="s">
        <v>67</v>
      </c>
      <c r="F435" s="95" t="s">
        <v>67</v>
      </c>
      <c r="G435" s="95" t="str">
        <f>IF(F435&lt;&gt;"",VLOOKUP(D435,'БАЗА'!$A$5:$E978,5,0)-COUNTIFS($D$2:$D434,D435,$F$2:$F434,F435,$O$2:$O434,"пришел"),"")</f>
        <v/>
      </c>
      <c r="H435" s="96" t="str">
        <f t="shared" si="1"/>
        <v/>
      </c>
      <c r="I435" s="50"/>
      <c r="J435" s="50"/>
      <c r="K435" s="50"/>
      <c r="L435" s="50"/>
      <c r="M435" s="50"/>
      <c r="N435" s="50"/>
      <c r="O435" s="50"/>
    </row>
    <row r="436">
      <c r="A436" s="97"/>
      <c r="B436" s="93"/>
      <c r="C436" s="93" t="str">
        <f t="shared" si="2"/>
        <v/>
      </c>
      <c r="D436" s="50"/>
      <c r="E436" s="95" t="s">
        <v>67</v>
      </c>
      <c r="F436" s="95" t="s">
        <v>67</v>
      </c>
      <c r="G436" s="95" t="str">
        <f>IF(F436&lt;&gt;"",VLOOKUP(D436,'БАЗА'!$A$5:$E978,5,0)-COUNTIFS($D$2:$D435,D436,$F$2:$F435,F436,$O$2:$O435,"пришел"),"")</f>
        <v/>
      </c>
      <c r="H436" s="96" t="str">
        <f t="shared" si="1"/>
        <v/>
      </c>
      <c r="I436" s="50"/>
      <c r="J436" s="50"/>
      <c r="K436" s="50"/>
      <c r="L436" s="50"/>
      <c r="M436" s="50"/>
      <c r="N436" s="50"/>
      <c r="O436" s="50"/>
    </row>
    <row r="437">
      <c r="A437" s="97"/>
      <c r="B437" s="93"/>
      <c r="C437" s="93" t="str">
        <f t="shared" si="2"/>
        <v/>
      </c>
      <c r="D437" s="50"/>
      <c r="E437" s="95" t="s">
        <v>67</v>
      </c>
      <c r="F437" s="95" t="s">
        <v>67</v>
      </c>
      <c r="G437" s="95" t="str">
        <f>IF(F437&lt;&gt;"",VLOOKUP(D437,'БАЗА'!$A$5:$E978,5,0)-COUNTIFS($D$2:$D436,D437,$F$2:$F436,F437,$O$2:$O436,"пришел"),"")</f>
        <v/>
      </c>
      <c r="H437" s="96" t="str">
        <f t="shared" si="1"/>
        <v/>
      </c>
      <c r="I437" s="50"/>
      <c r="J437" s="50"/>
      <c r="K437" s="50"/>
      <c r="L437" s="50"/>
      <c r="M437" s="50"/>
      <c r="N437" s="50"/>
      <c r="O437" s="50"/>
    </row>
    <row r="438">
      <c r="A438" s="97"/>
      <c r="B438" s="93"/>
      <c r="C438" s="93" t="str">
        <f t="shared" si="2"/>
        <v/>
      </c>
      <c r="D438" s="50"/>
      <c r="E438" s="95" t="s">
        <v>67</v>
      </c>
      <c r="F438" s="95" t="s">
        <v>67</v>
      </c>
      <c r="G438" s="95" t="str">
        <f>IF(F438&lt;&gt;"",VLOOKUP(D438,'БАЗА'!$A$5:$E978,5,0)-COUNTIFS($D$2:$D437,D438,$F$2:$F437,F438,$O$2:$O437,"пришел"),"")</f>
        <v/>
      </c>
      <c r="H438" s="96" t="str">
        <f t="shared" si="1"/>
        <v/>
      </c>
      <c r="I438" s="50"/>
      <c r="J438" s="50"/>
      <c r="K438" s="50"/>
      <c r="L438" s="50"/>
      <c r="M438" s="50"/>
      <c r="N438" s="50"/>
      <c r="O438" s="50"/>
    </row>
    <row r="439">
      <c r="A439" s="97"/>
      <c r="B439" s="93"/>
      <c r="C439" s="93" t="str">
        <f t="shared" si="2"/>
        <v/>
      </c>
      <c r="D439" s="50"/>
      <c r="E439" s="95" t="s">
        <v>67</v>
      </c>
      <c r="F439" s="95" t="s">
        <v>67</v>
      </c>
      <c r="G439" s="95" t="str">
        <f>IF(F439&lt;&gt;"",VLOOKUP(D439,'БАЗА'!$A$5:$E978,5,0)-COUNTIFS($D$2:$D438,D439,$F$2:$F438,F439,$O$2:$O438,"пришел"),"")</f>
        <v/>
      </c>
      <c r="H439" s="96" t="str">
        <f t="shared" si="1"/>
        <v/>
      </c>
      <c r="I439" s="50"/>
      <c r="J439" s="50"/>
      <c r="K439" s="50"/>
      <c r="L439" s="50"/>
      <c r="M439" s="50"/>
      <c r="N439" s="50"/>
      <c r="O439" s="50"/>
    </row>
    <row r="440">
      <c r="A440" s="97"/>
      <c r="B440" s="93"/>
      <c r="C440" s="93" t="str">
        <f t="shared" si="2"/>
        <v/>
      </c>
      <c r="D440" s="50"/>
      <c r="E440" s="95" t="s">
        <v>67</v>
      </c>
      <c r="F440" s="95" t="s">
        <v>67</v>
      </c>
      <c r="G440" s="95" t="str">
        <f>IF(F440&lt;&gt;"",VLOOKUP(D440,'БАЗА'!$A$5:$E978,5,0)-COUNTIFS($D$2:$D439,D440,$F$2:$F439,F440,$O$2:$O439,"пришел"),"")</f>
        <v/>
      </c>
      <c r="H440" s="96" t="str">
        <f t="shared" si="1"/>
        <v/>
      </c>
      <c r="I440" s="50"/>
      <c r="J440" s="50"/>
      <c r="K440" s="50"/>
      <c r="L440" s="50"/>
      <c r="M440" s="50"/>
      <c r="N440" s="50"/>
      <c r="O440" s="50"/>
    </row>
    <row r="441">
      <c r="A441" s="97"/>
      <c r="B441" s="93"/>
      <c r="C441" s="93" t="str">
        <f t="shared" si="2"/>
        <v/>
      </c>
      <c r="D441" s="50"/>
      <c r="E441" s="95" t="s">
        <v>67</v>
      </c>
      <c r="F441" s="95" t="s">
        <v>67</v>
      </c>
      <c r="G441" s="95" t="str">
        <f>IF(F441&lt;&gt;"",VLOOKUP(D441,'БАЗА'!$A$5:$E978,5,0)-COUNTIFS($D$2:$D440,D441,$F$2:$F440,F441,$O$2:$O440,"пришел"),"")</f>
        <v/>
      </c>
      <c r="H441" s="96" t="str">
        <f t="shared" si="1"/>
        <v/>
      </c>
      <c r="I441" s="50"/>
      <c r="J441" s="50"/>
      <c r="K441" s="50"/>
      <c r="L441" s="50"/>
      <c r="M441" s="50"/>
      <c r="N441" s="50"/>
      <c r="O441" s="50"/>
    </row>
    <row r="442">
      <c r="A442" s="97"/>
      <c r="B442" s="93"/>
      <c r="C442" s="93" t="str">
        <f t="shared" si="2"/>
        <v/>
      </c>
      <c r="D442" s="50"/>
      <c r="E442" s="95" t="s">
        <v>67</v>
      </c>
      <c r="F442" s="95" t="s">
        <v>67</v>
      </c>
      <c r="G442" s="95" t="str">
        <f>IF(F442&lt;&gt;"",VLOOKUP(D442,'БАЗА'!$A$5:$E978,5,0)-COUNTIFS($D$2:$D441,D442,$F$2:$F441,F442,$O$2:$O441,"пришел"),"")</f>
        <v/>
      </c>
      <c r="H442" s="96" t="str">
        <f t="shared" si="1"/>
        <v/>
      </c>
      <c r="I442" s="50"/>
      <c r="J442" s="50"/>
      <c r="K442" s="50"/>
      <c r="L442" s="50"/>
      <c r="M442" s="50"/>
      <c r="N442" s="50"/>
      <c r="O442" s="50"/>
    </row>
    <row r="443">
      <c r="A443" s="97"/>
      <c r="B443" s="93"/>
      <c r="C443" s="93" t="str">
        <f t="shared" si="2"/>
        <v/>
      </c>
      <c r="D443" s="50"/>
      <c r="E443" s="95" t="s">
        <v>67</v>
      </c>
      <c r="F443" s="95" t="s">
        <v>67</v>
      </c>
      <c r="G443" s="95" t="str">
        <f>IF(F443&lt;&gt;"",VLOOKUP(D443,'БАЗА'!$A$5:$E978,5,0)-COUNTIFS($D$2:$D442,D443,$F$2:$F442,F443,$O$2:$O442,"пришел"),"")</f>
        <v/>
      </c>
      <c r="H443" s="96" t="str">
        <f t="shared" si="1"/>
        <v/>
      </c>
      <c r="I443" s="50"/>
      <c r="J443" s="50"/>
      <c r="K443" s="50"/>
      <c r="L443" s="50"/>
      <c r="M443" s="50"/>
      <c r="N443" s="50"/>
      <c r="O443" s="50"/>
    </row>
    <row r="444">
      <c r="A444" s="97"/>
      <c r="B444" s="93"/>
      <c r="C444" s="93" t="str">
        <f t="shared" si="2"/>
        <v/>
      </c>
      <c r="D444" s="50"/>
      <c r="E444" s="95" t="s">
        <v>67</v>
      </c>
      <c r="F444" s="95" t="s">
        <v>67</v>
      </c>
      <c r="G444" s="95" t="str">
        <f>IF(F444&lt;&gt;"",VLOOKUP(D444,'БАЗА'!$A$5:$E978,5,0)-COUNTIFS($D$2:$D443,D444,$F$2:$F443,F444,$O$2:$O443,"пришел"),"")</f>
        <v/>
      </c>
      <c r="H444" s="96" t="str">
        <f t="shared" si="1"/>
        <v/>
      </c>
      <c r="I444" s="50"/>
      <c r="J444" s="50"/>
      <c r="K444" s="50"/>
      <c r="L444" s="50"/>
      <c r="M444" s="50"/>
      <c r="N444" s="50"/>
      <c r="O444" s="50"/>
    </row>
    <row r="445">
      <c r="A445" s="97"/>
      <c r="B445" s="93"/>
      <c r="C445" s="93" t="str">
        <f t="shared" si="2"/>
        <v/>
      </c>
      <c r="D445" s="50"/>
      <c r="E445" s="95" t="s">
        <v>67</v>
      </c>
      <c r="F445" s="95" t="s">
        <v>67</v>
      </c>
      <c r="G445" s="95" t="str">
        <f>IF(F445&lt;&gt;"",VLOOKUP(D445,'БАЗА'!$A$5:$E978,5,0)-COUNTIFS($D$2:$D444,D445,$F$2:$F444,F445,$O$2:$O444,"пришел"),"")</f>
        <v/>
      </c>
      <c r="H445" s="96" t="str">
        <f t="shared" si="1"/>
        <v/>
      </c>
      <c r="I445" s="50"/>
      <c r="J445" s="50"/>
      <c r="K445" s="50"/>
      <c r="L445" s="50"/>
      <c r="M445" s="50"/>
      <c r="N445" s="50"/>
      <c r="O445" s="50"/>
    </row>
    <row r="446">
      <c r="A446" s="97"/>
      <c r="B446" s="93"/>
      <c r="C446" s="93" t="str">
        <f t="shared" si="2"/>
        <v/>
      </c>
      <c r="D446" s="50"/>
      <c r="E446" s="95" t="s">
        <v>67</v>
      </c>
      <c r="F446" s="95" t="s">
        <v>67</v>
      </c>
      <c r="G446" s="95" t="str">
        <f>IF(F446&lt;&gt;"",VLOOKUP(D446,'БАЗА'!$A$5:$E978,5,0)-COUNTIFS($D$2:$D445,D446,$F$2:$F445,F446,$O$2:$O445,"пришел"),"")</f>
        <v/>
      </c>
      <c r="H446" s="96" t="str">
        <f t="shared" si="1"/>
        <v/>
      </c>
      <c r="I446" s="50"/>
      <c r="J446" s="50"/>
      <c r="K446" s="50"/>
      <c r="L446" s="50"/>
      <c r="M446" s="50"/>
      <c r="N446" s="50"/>
      <c r="O446" s="50"/>
    </row>
    <row r="447">
      <c r="A447" s="97"/>
      <c r="B447" s="93"/>
      <c r="C447" s="93" t="str">
        <f t="shared" si="2"/>
        <v/>
      </c>
      <c r="D447" s="50"/>
      <c r="E447" s="95" t="s">
        <v>67</v>
      </c>
      <c r="F447" s="95" t="s">
        <v>67</v>
      </c>
      <c r="G447" s="95" t="str">
        <f>IF(F447&lt;&gt;"",VLOOKUP(D447,'БАЗА'!$A$5:$E978,5,0)-COUNTIFS($D$2:$D446,D447,$F$2:$F446,F447,$O$2:$O446,"пришел"),"")</f>
        <v/>
      </c>
      <c r="H447" s="96" t="str">
        <f t="shared" si="1"/>
        <v/>
      </c>
      <c r="I447" s="50"/>
      <c r="J447" s="50"/>
      <c r="K447" s="50"/>
      <c r="L447" s="50"/>
      <c r="M447" s="50"/>
      <c r="N447" s="50"/>
      <c r="O447" s="50"/>
    </row>
    <row r="448">
      <c r="A448" s="97"/>
      <c r="B448" s="93"/>
      <c r="C448" s="93" t="str">
        <f t="shared" si="2"/>
        <v/>
      </c>
      <c r="D448" s="50"/>
      <c r="E448" s="95" t="s">
        <v>67</v>
      </c>
      <c r="F448" s="95" t="s">
        <v>67</v>
      </c>
      <c r="G448" s="95" t="str">
        <f>IF(F448&lt;&gt;"",VLOOKUP(D448,'БАЗА'!$A$5:$E978,5,0)-COUNTIFS($D$2:$D447,D448,$F$2:$F447,F448,$O$2:$O447,"пришел"),"")</f>
        <v/>
      </c>
      <c r="H448" s="96" t="str">
        <f t="shared" si="1"/>
        <v/>
      </c>
      <c r="I448" s="50"/>
      <c r="J448" s="50"/>
      <c r="K448" s="50"/>
      <c r="L448" s="50"/>
      <c r="M448" s="50"/>
      <c r="N448" s="50"/>
      <c r="O448" s="50"/>
    </row>
    <row r="449">
      <c r="A449" s="97"/>
      <c r="B449" s="93"/>
      <c r="C449" s="93" t="str">
        <f t="shared" si="2"/>
        <v/>
      </c>
      <c r="D449" s="50"/>
      <c r="E449" s="95" t="s">
        <v>67</v>
      </c>
      <c r="F449" s="95" t="s">
        <v>67</v>
      </c>
      <c r="G449" s="95" t="str">
        <f>IF(F449&lt;&gt;"",VLOOKUP(D449,'БАЗА'!$A$5:$E978,5,0)-COUNTIFS($D$2:$D448,D449,$F$2:$F448,F449,$O$2:$O448,"пришел"),"")</f>
        <v/>
      </c>
      <c r="H449" s="96" t="str">
        <f t="shared" si="1"/>
        <v/>
      </c>
      <c r="I449" s="50"/>
      <c r="J449" s="50"/>
      <c r="K449" s="50"/>
      <c r="L449" s="50"/>
      <c r="M449" s="50"/>
      <c r="N449" s="50"/>
      <c r="O449" s="50"/>
    </row>
    <row r="450">
      <c r="A450" s="97"/>
      <c r="B450" s="93"/>
      <c r="C450" s="93" t="str">
        <f t="shared" si="2"/>
        <v/>
      </c>
      <c r="D450" s="50"/>
      <c r="E450" s="95" t="s">
        <v>67</v>
      </c>
      <c r="F450" s="95" t="s">
        <v>67</v>
      </c>
      <c r="G450" s="95" t="str">
        <f>IF(F450&lt;&gt;"",VLOOKUP(D450,'БАЗА'!$A$5:$E978,5,0)-COUNTIFS($D$2:$D449,D450,$F$2:$F449,F450,$O$2:$O449,"пришел"),"")</f>
        <v/>
      </c>
      <c r="H450" s="96" t="str">
        <f t="shared" si="1"/>
        <v/>
      </c>
      <c r="I450" s="50"/>
      <c r="J450" s="50"/>
      <c r="K450" s="50"/>
      <c r="L450" s="50"/>
      <c r="M450" s="50"/>
      <c r="N450" s="50"/>
      <c r="O450" s="50"/>
    </row>
    <row r="451">
      <c r="A451" s="97"/>
      <c r="B451" s="93"/>
      <c r="C451" s="93" t="str">
        <f t="shared" si="2"/>
        <v/>
      </c>
      <c r="D451" s="50"/>
      <c r="E451" s="95" t="s">
        <v>67</v>
      </c>
      <c r="F451" s="95" t="s">
        <v>67</v>
      </c>
      <c r="G451" s="95" t="str">
        <f>IF(F451&lt;&gt;"",VLOOKUP(D451,'БАЗА'!$A$5:$E978,5,0)-COUNTIFS($D$2:$D450,D451,$F$2:$F450,F451,$O$2:$O450,"пришел"),"")</f>
        <v/>
      </c>
      <c r="H451" s="96" t="str">
        <f t="shared" si="1"/>
        <v/>
      </c>
      <c r="I451" s="50"/>
      <c r="J451" s="50"/>
      <c r="K451" s="50"/>
      <c r="L451" s="50"/>
      <c r="M451" s="50"/>
      <c r="N451" s="50"/>
      <c r="O451" s="50"/>
    </row>
    <row r="452">
      <c r="A452" s="97"/>
      <c r="B452" s="93"/>
      <c r="C452" s="93" t="str">
        <f t="shared" si="2"/>
        <v/>
      </c>
      <c r="D452" s="50"/>
      <c r="E452" s="95" t="s">
        <v>67</v>
      </c>
      <c r="F452" s="95" t="s">
        <v>67</v>
      </c>
      <c r="G452" s="95" t="str">
        <f>IF(F452&lt;&gt;"",VLOOKUP(D452,'БАЗА'!$A$5:$E978,5,0)-COUNTIFS($D$2:$D451,D452,$F$2:$F451,F452,$O$2:$O451,"пришел"),"")</f>
        <v/>
      </c>
      <c r="H452" s="96" t="str">
        <f t="shared" si="1"/>
        <v/>
      </c>
      <c r="I452" s="50"/>
      <c r="J452" s="50"/>
      <c r="K452" s="50"/>
      <c r="L452" s="50"/>
      <c r="M452" s="50"/>
      <c r="N452" s="50"/>
      <c r="O452" s="50"/>
    </row>
    <row r="453">
      <c r="A453" s="97"/>
      <c r="B453" s="93"/>
      <c r="C453" s="93" t="str">
        <f t="shared" si="2"/>
        <v/>
      </c>
      <c r="D453" s="50"/>
      <c r="E453" s="95" t="s">
        <v>67</v>
      </c>
      <c r="F453" s="95" t="s">
        <v>67</v>
      </c>
      <c r="G453" s="95" t="str">
        <f>IF(F453&lt;&gt;"",VLOOKUP(D453,'БАЗА'!$A$5:$E978,5,0)-COUNTIFS($D$2:$D452,D453,$F$2:$F452,F453,$O$2:$O452,"пришел"),"")</f>
        <v/>
      </c>
      <c r="H453" s="96" t="str">
        <f t="shared" si="1"/>
        <v/>
      </c>
      <c r="I453" s="50"/>
      <c r="J453" s="50"/>
      <c r="K453" s="50"/>
      <c r="L453" s="50"/>
      <c r="M453" s="50"/>
      <c r="N453" s="50"/>
      <c r="O453" s="50"/>
    </row>
    <row r="454">
      <c r="A454" s="97"/>
      <c r="B454" s="93"/>
      <c r="C454" s="93" t="str">
        <f t="shared" si="2"/>
        <v/>
      </c>
      <c r="D454" s="50"/>
      <c r="E454" s="95" t="s">
        <v>67</v>
      </c>
      <c r="F454" s="95" t="s">
        <v>67</v>
      </c>
      <c r="G454" s="95" t="str">
        <f>IF(F454&lt;&gt;"",VLOOKUP(D454,'БАЗА'!$A$5:$E978,5,0)-COUNTIFS($D$2:$D453,D454,$F$2:$F453,F454,$O$2:$O453,"пришел"),"")</f>
        <v/>
      </c>
      <c r="H454" s="96" t="str">
        <f t="shared" si="1"/>
        <v/>
      </c>
      <c r="I454" s="50"/>
      <c r="J454" s="50"/>
      <c r="K454" s="50"/>
      <c r="L454" s="50"/>
      <c r="M454" s="50"/>
      <c r="N454" s="50"/>
      <c r="O454" s="50"/>
    </row>
    <row r="455">
      <c r="A455" s="97"/>
      <c r="B455" s="93"/>
      <c r="C455" s="93" t="str">
        <f t="shared" si="2"/>
        <v/>
      </c>
      <c r="D455" s="50"/>
      <c r="E455" s="95" t="s">
        <v>67</v>
      </c>
      <c r="F455" s="95" t="s">
        <v>67</v>
      </c>
      <c r="G455" s="95" t="str">
        <f>IF(F455&lt;&gt;"",VLOOKUP(D455,'БАЗА'!$A$5:$E978,5,0)-COUNTIFS($D$2:$D454,D455,$F$2:$F454,F455,$O$2:$O454,"пришел"),"")</f>
        <v/>
      </c>
      <c r="H455" s="96" t="str">
        <f t="shared" si="1"/>
        <v/>
      </c>
      <c r="I455" s="50"/>
      <c r="J455" s="50"/>
      <c r="K455" s="50"/>
      <c r="L455" s="50"/>
      <c r="M455" s="50"/>
      <c r="N455" s="50"/>
      <c r="O455" s="50"/>
    </row>
    <row r="456">
      <c r="A456" s="97"/>
      <c r="B456" s="93"/>
      <c r="C456" s="93" t="str">
        <f t="shared" si="2"/>
        <v/>
      </c>
      <c r="D456" s="50"/>
      <c r="E456" s="95" t="s">
        <v>67</v>
      </c>
      <c r="F456" s="95" t="s">
        <v>67</v>
      </c>
      <c r="G456" s="95" t="str">
        <f>IF(F456&lt;&gt;"",VLOOKUP(D456,'БАЗА'!$A$5:$E978,5,0)-COUNTIFS($D$2:$D455,D456,$F$2:$F455,F456,$O$2:$O455,"пришел"),"")</f>
        <v/>
      </c>
      <c r="H456" s="96" t="str">
        <f t="shared" si="1"/>
        <v/>
      </c>
      <c r="I456" s="50"/>
      <c r="J456" s="50"/>
      <c r="K456" s="50"/>
      <c r="L456" s="50"/>
      <c r="M456" s="50"/>
      <c r="N456" s="50"/>
      <c r="O456" s="50"/>
    </row>
    <row r="457">
      <c r="A457" s="97"/>
      <c r="B457" s="93"/>
      <c r="C457" s="93" t="str">
        <f t="shared" si="2"/>
        <v/>
      </c>
      <c r="D457" s="50"/>
      <c r="E457" s="95" t="s">
        <v>67</v>
      </c>
      <c r="F457" s="95" t="s">
        <v>67</v>
      </c>
      <c r="G457" s="95" t="str">
        <f>IF(F457&lt;&gt;"",VLOOKUP(D457,'БАЗА'!$A$5:$E978,5,0)-COUNTIFS($D$2:$D456,D457,$F$2:$F456,F457,$O$2:$O456,"пришел"),"")</f>
        <v/>
      </c>
      <c r="H457" s="96" t="str">
        <f t="shared" si="1"/>
        <v/>
      </c>
      <c r="I457" s="50"/>
      <c r="J457" s="50"/>
      <c r="K457" s="50"/>
      <c r="L457" s="50"/>
      <c r="M457" s="50"/>
      <c r="N457" s="50"/>
      <c r="O457" s="50"/>
    </row>
    <row r="458">
      <c r="A458" s="97"/>
      <c r="B458" s="93"/>
      <c r="C458" s="93" t="str">
        <f t="shared" si="2"/>
        <v/>
      </c>
      <c r="D458" s="50"/>
      <c r="E458" s="95" t="s">
        <v>67</v>
      </c>
      <c r="F458" s="95" t="s">
        <v>67</v>
      </c>
      <c r="G458" s="95" t="str">
        <f>IF(F458&lt;&gt;"",VLOOKUP(D458,'БАЗА'!$A$5:$E978,5,0)-COUNTIFS($D$2:$D457,D458,$F$2:$F457,F458,$O$2:$O457,"пришел"),"")</f>
        <v/>
      </c>
      <c r="H458" s="96" t="str">
        <f t="shared" si="1"/>
        <v/>
      </c>
      <c r="I458" s="50"/>
      <c r="J458" s="50"/>
      <c r="K458" s="50"/>
      <c r="L458" s="50"/>
      <c r="M458" s="50"/>
      <c r="N458" s="50"/>
      <c r="O458" s="50"/>
    </row>
    <row r="459">
      <c r="A459" s="97"/>
      <c r="B459" s="93"/>
      <c r="C459" s="93" t="str">
        <f t="shared" si="2"/>
        <v/>
      </c>
      <c r="D459" s="50"/>
      <c r="E459" s="95" t="s">
        <v>67</v>
      </c>
      <c r="F459" s="95" t="s">
        <v>67</v>
      </c>
      <c r="G459" s="95" t="str">
        <f>IF(F459&lt;&gt;"",VLOOKUP(D459,'БАЗА'!$A$5:$E978,5,0)-COUNTIFS($D$2:$D458,D459,$F$2:$F458,F459,$O$2:$O458,"пришел"),"")</f>
        <v/>
      </c>
      <c r="H459" s="96" t="str">
        <f t="shared" si="1"/>
        <v/>
      </c>
      <c r="I459" s="50"/>
      <c r="J459" s="50"/>
      <c r="K459" s="50"/>
      <c r="L459" s="50"/>
      <c r="M459" s="50"/>
      <c r="N459" s="50"/>
      <c r="O459" s="50"/>
    </row>
    <row r="460">
      <c r="A460" s="97"/>
      <c r="B460" s="93"/>
      <c r="C460" s="93" t="str">
        <f t="shared" si="2"/>
        <v/>
      </c>
      <c r="D460" s="50"/>
      <c r="E460" s="95" t="s">
        <v>67</v>
      </c>
      <c r="F460" s="95" t="s">
        <v>67</v>
      </c>
      <c r="G460" s="95" t="str">
        <f>IF(F460&lt;&gt;"",VLOOKUP(D460,'БАЗА'!$A$5:$E978,5,0)-COUNTIFS($D$2:$D459,D460,$F$2:$F459,F460,$O$2:$O459,"пришел"),"")</f>
        <v/>
      </c>
      <c r="H460" s="96" t="str">
        <f t="shared" si="1"/>
        <v/>
      </c>
      <c r="I460" s="50"/>
      <c r="J460" s="50"/>
      <c r="K460" s="50"/>
      <c r="L460" s="50"/>
      <c r="M460" s="50"/>
      <c r="N460" s="50"/>
      <c r="O460" s="50"/>
    </row>
    <row r="461">
      <c r="A461" s="97"/>
      <c r="B461" s="93"/>
      <c r="C461" s="93" t="str">
        <f t="shared" si="2"/>
        <v/>
      </c>
      <c r="D461" s="50"/>
      <c r="E461" s="95" t="s">
        <v>67</v>
      </c>
      <c r="F461" s="95" t="s">
        <v>67</v>
      </c>
      <c r="G461" s="95" t="str">
        <f>IF(F461&lt;&gt;"",VLOOKUP(D461,'БАЗА'!$A$5:$E978,5,0)-COUNTIFS($D$2:$D460,D461,$F$2:$F460,F461,$O$2:$O460,"пришел"),"")</f>
        <v/>
      </c>
      <c r="H461" s="96" t="str">
        <f t="shared" si="1"/>
        <v/>
      </c>
      <c r="I461" s="50"/>
      <c r="J461" s="50"/>
      <c r="K461" s="50"/>
      <c r="L461" s="50"/>
      <c r="M461" s="50"/>
      <c r="N461" s="50"/>
      <c r="O461" s="50"/>
    </row>
    <row r="462">
      <c r="A462" s="97"/>
      <c r="B462" s="93"/>
      <c r="C462" s="93" t="str">
        <f t="shared" si="2"/>
        <v/>
      </c>
      <c r="D462" s="50"/>
      <c r="E462" s="95" t="s">
        <v>67</v>
      </c>
      <c r="F462" s="95" t="s">
        <v>67</v>
      </c>
      <c r="G462" s="95" t="str">
        <f>IF(F462&lt;&gt;"",VLOOKUP(D462,'БАЗА'!$A$5:$E978,5,0)-COUNTIFS($D$2:$D461,D462,$F$2:$F461,F462,$O$2:$O461,"пришел"),"")</f>
        <v/>
      </c>
      <c r="H462" s="96" t="str">
        <f t="shared" si="1"/>
        <v/>
      </c>
      <c r="I462" s="50"/>
      <c r="J462" s="50"/>
      <c r="K462" s="50"/>
      <c r="L462" s="50"/>
      <c r="M462" s="50"/>
      <c r="N462" s="50"/>
      <c r="O462" s="50"/>
    </row>
    <row r="463">
      <c r="A463" s="97"/>
      <c r="B463" s="93"/>
      <c r="C463" s="93" t="str">
        <f t="shared" si="2"/>
        <v/>
      </c>
      <c r="D463" s="50"/>
      <c r="E463" s="95" t="s">
        <v>67</v>
      </c>
      <c r="F463" s="95" t="s">
        <v>67</v>
      </c>
      <c r="G463" s="95" t="str">
        <f>IF(F463&lt;&gt;"",VLOOKUP(D463,'БАЗА'!$A$5:$E978,5,0)-COUNTIFS($D$2:$D462,D463,$F$2:$F462,F463,$O$2:$O462,"пришел"),"")</f>
        <v/>
      </c>
      <c r="H463" s="96" t="str">
        <f t="shared" si="1"/>
        <v/>
      </c>
      <c r="I463" s="50"/>
      <c r="J463" s="50"/>
      <c r="K463" s="50"/>
      <c r="L463" s="50"/>
      <c r="M463" s="50"/>
      <c r="N463" s="50"/>
      <c r="O463" s="50"/>
    </row>
    <row r="464">
      <c r="A464" s="97"/>
      <c r="B464" s="93"/>
      <c r="C464" s="93" t="str">
        <f t="shared" si="2"/>
        <v/>
      </c>
      <c r="D464" s="50"/>
      <c r="E464" s="95" t="s">
        <v>67</v>
      </c>
      <c r="F464" s="95" t="s">
        <v>67</v>
      </c>
      <c r="G464" s="95" t="str">
        <f>IF(F464&lt;&gt;"",VLOOKUP(D464,'БАЗА'!$A$5:$E978,5,0)-COUNTIFS($D$2:$D463,D464,$F$2:$F463,F464,$O$2:$O463,"пришел"),"")</f>
        <v/>
      </c>
      <c r="H464" s="96" t="str">
        <f t="shared" si="1"/>
        <v/>
      </c>
      <c r="I464" s="50"/>
      <c r="J464" s="50"/>
      <c r="K464" s="50"/>
      <c r="L464" s="50"/>
      <c r="M464" s="50"/>
      <c r="N464" s="50"/>
      <c r="O464" s="50"/>
    </row>
    <row r="465">
      <c r="A465" s="97"/>
      <c r="B465" s="93"/>
      <c r="C465" s="93" t="str">
        <f t="shared" si="2"/>
        <v/>
      </c>
      <c r="D465" s="50"/>
      <c r="E465" s="95" t="s">
        <v>67</v>
      </c>
      <c r="F465" s="95" t="s">
        <v>67</v>
      </c>
      <c r="G465" s="95" t="str">
        <f>IF(F465&lt;&gt;"",VLOOKUP(D465,'БАЗА'!$A$5:$E978,5,0)-COUNTIFS($D$2:$D464,D465,$F$2:$F464,F465,$O$2:$O464,"пришел"),"")</f>
        <v/>
      </c>
      <c r="H465" s="96" t="str">
        <f t="shared" si="1"/>
        <v/>
      </c>
      <c r="I465" s="50"/>
      <c r="J465" s="50"/>
      <c r="K465" s="50"/>
      <c r="L465" s="50"/>
      <c r="M465" s="50"/>
      <c r="N465" s="50"/>
      <c r="O465" s="50"/>
    </row>
    <row r="466">
      <c r="A466" s="97"/>
      <c r="B466" s="93"/>
      <c r="C466" s="93" t="str">
        <f t="shared" si="2"/>
        <v/>
      </c>
      <c r="D466" s="50"/>
      <c r="E466" s="95" t="s">
        <v>67</v>
      </c>
      <c r="F466" s="95" t="s">
        <v>67</v>
      </c>
      <c r="G466" s="95" t="str">
        <f>IF(F466&lt;&gt;"",VLOOKUP(D466,'БАЗА'!$A$5:$E978,5,0)-COUNTIFS($D$2:$D465,D466,$F$2:$F465,F466,$O$2:$O465,"пришел"),"")</f>
        <v/>
      </c>
      <c r="H466" s="96" t="str">
        <f t="shared" si="1"/>
        <v/>
      </c>
      <c r="I466" s="50"/>
      <c r="J466" s="50"/>
      <c r="K466" s="50"/>
      <c r="L466" s="50"/>
      <c r="M466" s="50"/>
      <c r="N466" s="50"/>
      <c r="O466" s="50"/>
    </row>
    <row r="467">
      <c r="A467" s="97"/>
      <c r="B467" s="93"/>
      <c r="C467" s="93" t="str">
        <f t="shared" si="2"/>
        <v/>
      </c>
      <c r="D467" s="50"/>
      <c r="E467" s="95" t="s">
        <v>67</v>
      </c>
      <c r="F467" s="95" t="s">
        <v>67</v>
      </c>
      <c r="G467" s="95" t="str">
        <f>IF(F467&lt;&gt;"",VLOOKUP(D467,'БАЗА'!$A$5:$E978,5,0)-COUNTIFS($D$2:$D466,D467,$F$2:$F466,F467,$O$2:$O466,"пришел"),"")</f>
        <v/>
      </c>
      <c r="H467" s="96" t="str">
        <f t="shared" si="1"/>
        <v/>
      </c>
      <c r="I467" s="50"/>
      <c r="J467" s="50"/>
      <c r="K467" s="50"/>
      <c r="L467" s="50"/>
      <c r="M467" s="50"/>
      <c r="N467" s="50"/>
      <c r="O467" s="50"/>
    </row>
    <row r="468">
      <c r="A468" s="97"/>
      <c r="B468" s="93"/>
      <c r="C468" s="93" t="str">
        <f t="shared" si="2"/>
        <v/>
      </c>
      <c r="D468" s="50"/>
      <c r="E468" s="95" t="s">
        <v>67</v>
      </c>
      <c r="F468" s="95" t="s">
        <v>67</v>
      </c>
      <c r="G468" s="95" t="str">
        <f>IF(F468&lt;&gt;"",VLOOKUP(D468,'БАЗА'!$A$5:$E978,5,0)-COUNTIFS($D$2:$D467,D468,$F$2:$F467,F468,$O$2:$O467,"пришел"),"")</f>
        <v/>
      </c>
      <c r="H468" s="96" t="str">
        <f t="shared" si="1"/>
        <v/>
      </c>
      <c r="I468" s="50"/>
      <c r="J468" s="50"/>
      <c r="K468" s="50"/>
      <c r="L468" s="50"/>
      <c r="M468" s="50"/>
      <c r="N468" s="50"/>
      <c r="O468" s="50"/>
    </row>
    <row r="469">
      <c r="A469" s="97"/>
      <c r="B469" s="93"/>
      <c r="C469" s="93" t="str">
        <f t="shared" si="2"/>
        <v/>
      </c>
      <c r="D469" s="50"/>
      <c r="E469" s="95" t="s">
        <v>67</v>
      </c>
      <c r="F469" s="95" t="s">
        <v>67</v>
      </c>
      <c r="G469" s="95" t="str">
        <f>IF(F469&lt;&gt;"",VLOOKUP(D469,'БАЗА'!$A$5:$E978,5,0)-COUNTIFS($D$2:$D468,D469,$F$2:$F468,F469,$O$2:$O468,"пришел"),"")</f>
        <v/>
      </c>
      <c r="H469" s="96" t="str">
        <f t="shared" si="1"/>
        <v/>
      </c>
      <c r="I469" s="50"/>
      <c r="J469" s="50"/>
      <c r="K469" s="50"/>
      <c r="L469" s="50"/>
      <c r="M469" s="50"/>
      <c r="N469" s="50"/>
      <c r="O469" s="50"/>
    </row>
    <row r="470">
      <c r="A470" s="97"/>
      <c r="B470" s="93"/>
      <c r="C470" s="93" t="str">
        <f t="shared" si="2"/>
        <v/>
      </c>
      <c r="D470" s="50"/>
      <c r="E470" s="95" t="s">
        <v>67</v>
      </c>
      <c r="F470" s="95" t="s">
        <v>67</v>
      </c>
      <c r="G470" s="95" t="str">
        <f>IF(F470&lt;&gt;"",VLOOKUP(D470,'БАЗА'!$A$5:$E978,5,0)-COUNTIFS($D$2:$D469,D470,$F$2:$F469,F470,$O$2:$O469,"пришел"),"")</f>
        <v/>
      </c>
      <c r="H470" s="96" t="str">
        <f t="shared" si="1"/>
        <v/>
      </c>
      <c r="I470" s="50"/>
      <c r="J470" s="50"/>
      <c r="K470" s="50"/>
      <c r="L470" s="50"/>
      <c r="M470" s="50"/>
      <c r="N470" s="50"/>
      <c r="O470" s="50"/>
    </row>
    <row r="471">
      <c r="A471" s="97"/>
      <c r="B471" s="93"/>
      <c r="C471" s="93" t="str">
        <f t="shared" si="2"/>
        <v/>
      </c>
      <c r="D471" s="50"/>
      <c r="E471" s="95" t="s">
        <v>67</v>
      </c>
      <c r="F471" s="95" t="s">
        <v>67</v>
      </c>
      <c r="G471" s="95" t="str">
        <f>IF(F471&lt;&gt;"",VLOOKUP(D471,'БАЗА'!$A$5:$E978,5,0)-COUNTIFS($D$2:$D470,D471,$F$2:$F470,F471,$O$2:$O470,"пришел"),"")</f>
        <v/>
      </c>
      <c r="H471" s="96" t="str">
        <f t="shared" si="1"/>
        <v/>
      </c>
      <c r="I471" s="50"/>
      <c r="J471" s="50"/>
      <c r="K471" s="50"/>
      <c r="L471" s="50"/>
      <c r="M471" s="50"/>
      <c r="N471" s="50"/>
      <c r="O471" s="50"/>
    </row>
    <row r="472">
      <c r="A472" s="97"/>
      <c r="B472" s="93"/>
      <c r="C472" s="93" t="str">
        <f t="shared" si="2"/>
        <v/>
      </c>
      <c r="D472" s="50"/>
      <c r="E472" s="95" t="s">
        <v>67</v>
      </c>
      <c r="F472" s="95" t="s">
        <v>67</v>
      </c>
      <c r="G472" s="95" t="str">
        <f>IF(F472&lt;&gt;"",VLOOKUP(D472,'БАЗА'!$A$5:$E978,5,0)-COUNTIFS($D$2:$D471,D472,$F$2:$F471,F472,$O$2:$O471,"пришел"),"")</f>
        <v/>
      </c>
      <c r="H472" s="96" t="str">
        <f t="shared" si="1"/>
        <v/>
      </c>
      <c r="I472" s="50"/>
      <c r="J472" s="50"/>
      <c r="K472" s="50"/>
      <c r="L472" s="50"/>
      <c r="M472" s="50"/>
      <c r="N472" s="50"/>
      <c r="O472" s="50"/>
    </row>
    <row r="473">
      <c r="A473" s="97"/>
      <c r="B473" s="93"/>
      <c r="C473" s="93" t="str">
        <f t="shared" si="2"/>
        <v/>
      </c>
      <c r="D473" s="50"/>
      <c r="E473" s="95" t="s">
        <v>67</v>
      </c>
      <c r="F473" s="95" t="s">
        <v>67</v>
      </c>
      <c r="G473" s="95" t="str">
        <f>IF(F473&lt;&gt;"",VLOOKUP(D473,'БАЗА'!$A$5:$E978,5,0)-COUNTIFS($D$2:$D472,D473,$F$2:$F472,F473,$O$2:$O472,"пришел"),"")</f>
        <v/>
      </c>
      <c r="H473" s="96" t="str">
        <f t="shared" si="1"/>
        <v/>
      </c>
      <c r="I473" s="50"/>
      <c r="J473" s="50"/>
      <c r="K473" s="50"/>
      <c r="L473" s="50"/>
      <c r="M473" s="50"/>
      <c r="N473" s="50"/>
      <c r="O473" s="50"/>
    </row>
    <row r="474">
      <c r="A474" s="97"/>
      <c r="B474" s="93"/>
      <c r="C474" s="93" t="str">
        <f t="shared" si="2"/>
        <v/>
      </c>
      <c r="D474" s="50"/>
      <c r="E474" s="95" t="s">
        <v>67</v>
      </c>
      <c r="F474" s="95" t="s">
        <v>67</v>
      </c>
      <c r="G474" s="95" t="str">
        <f>IF(F474&lt;&gt;"",VLOOKUP(D474,'БАЗА'!$A$5:$E978,5,0)-COUNTIFS($D$2:$D473,D474,$F$2:$F473,F474,$O$2:$O473,"пришел"),"")</f>
        <v/>
      </c>
      <c r="H474" s="96" t="str">
        <f t="shared" si="1"/>
        <v/>
      </c>
      <c r="I474" s="50"/>
      <c r="J474" s="50"/>
      <c r="K474" s="50"/>
      <c r="L474" s="50"/>
      <c r="M474" s="50"/>
      <c r="N474" s="50"/>
      <c r="O474" s="50"/>
    </row>
    <row r="475">
      <c r="A475" s="97"/>
      <c r="B475" s="93"/>
      <c r="C475" s="93" t="str">
        <f t="shared" si="2"/>
        <v/>
      </c>
      <c r="D475" s="50"/>
      <c r="E475" s="95" t="s">
        <v>67</v>
      </c>
      <c r="F475" s="95" t="s">
        <v>67</v>
      </c>
      <c r="G475" s="95" t="str">
        <f>IF(F475&lt;&gt;"",VLOOKUP(D475,'БАЗА'!$A$5:$E978,5,0)-COUNTIFS($D$2:$D474,D475,$F$2:$F474,F475,$O$2:$O474,"пришел"),"")</f>
        <v/>
      </c>
      <c r="H475" s="96" t="str">
        <f t="shared" si="1"/>
        <v/>
      </c>
      <c r="I475" s="50"/>
      <c r="J475" s="50"/>
      <c r="K475" s="50"/>
      <c r="L475" s="50"/>
      <c r="M475" s="50"/>
      <c r="N475" s="50"/>
      <c r="O475" s="50"/>
    </row>
    <row r="476">
      <c r="A476" s="97"/>
      <c r="B476" s="93"/>
      <c r="C476" s="93" t="str">
        <f t="shared" si="2"/>
        <v/>
      </c>
      <c r="D476" s="50"/>
      <c r="E476" s="95" t="s">
        <v>67</v>
      </c>
      <c r="F476" s="95" t="s">
        <v>67</v>
      </c>
      <c r="G476" s="95" t="str">
        <f>IF(F476&lt;&gt;"",VLOOKUP(D476,'БАЗА'!$A$5:$E978,5,0)-COUNTIFS($D$2:$D475,D476,$F$2:$F475,F476,$O$2:$O475,"пришел"),"")</f>
        <v/>
      </c>
      <c r="H476" s="96" t="str">
        <f t="shared" si="1"/>
        <v/>
      </c>
      <c r="I476" s="50"/>
      <c r="J476" s="50"/>
      <c r="K476" s="50"/>
      <c r="L476" s="50"/>
      <c r="M476" s="50"/>
      <c r="N476" s="50"/>
      <c r="O476" s="50"/>
    </row>
    <row r="477">
      <c r="A477" s="97"/>
      <c r="B477" s="93"/>
      <c r="C477" s="93" t="str">
        <f t="shared" si="2"/>
        <v/>
      </c>
      <c r="D477" s="50"/>
      <c r="E477" s="95" t="s">
        <v>67</v>
      </c>
      <c r="F477" s="95" t="s">
        <v>67</v>
      </c>
      <c r="G477" s="95" t="str">
        <f>IF(F477&lt;&gt;"",VLOOKUP(D477,'БАЗА'!$A$5:$E978,5,0)-COUNTIFS($D$2:$D476,D477,$F$2:$F476,F477,$O$2:$O476,"пришел"),"")</f>
        <v/>
      </c>
      <c r="H477" s="96" t="str">
        <f t="shared" si="1"/>
        <v/>
      </c>
      <c r="I477" s="50"/>
      <c r="J477" s="50"/>
      <c r="K477" s="50"/>
      <c r="L477" s="50"/>
      <c r="M477" s="50"/>
      <c r="N477" s="50"/>
      <c r="O477" s="50"/>
    </row>
    <row r="478">
      <c r="A478" s="97"/>
      <c r="B478" s="93"/>
      <c r="C478" s="93" t="str">
        <f t="shared" si="2"/>
        <v/>
      </c>
      <c r="D478" s="50"/>
      <c r="E478" s="95" t="s">
        <v>67</v>
      </c>
      <c r="F478" s="95" t="s">
        <v>67</v>
      </c>
      <c r="G478" s="95" t="str">
        <f>IF(F478&lt;&gt;"",VLOOKUP(D478,'БАЗА'!$A$5:$E978,5,0)-COUNTIFS($D$2:$D477,D478,$F$2:$F477,F478,$O$2:$O477,"пришел"),"")</f>
        <v/>
      </c>
      <c r="H478" s="96" t="str">
        <f t="shared" si="1"/>
        <v/>
      </c>
      <c r="I478" s="50"/>
      <c r="J478" s="50"/>
      <c r="K478" s="50"/>
      <c r="L478" s="50"/>
      <c r="M478" s="50"/>
      <c r="N478" s="50"/>
      <c r="O478" s="50"/>
    </row>
    <row r="479">
      <c r="A479" s="97"/>
      <c r="B479" s="93"/>
      <c r="C479" s="93" t="str">
        <f t="shared" si="2"/>
        <v/>
      </c>
      <c r="D479" s="50"/>
      <c r="E479" s="95" t="s">
        <v>67</v>
      </c>
      <c r="F479" s="95" t="s">
        <v>67</v>
      </c>
      <c r="G479" s="95" t="str">
        <f>IF(F479&lt;&gt;"",VLOOKUP(D479,'БАЗА'!$A$5:$E978,5,0)-COUNTIFS($D$2:$D478,D479,$F$2:$F478,F479,$O$2:$O478,"пришел"),"")</f>
        <v/>
      </c>
      <c r="H479" s="96" t="str">
        <f t="shared" si="1"/>
        <v/>
      </c>
      <c r="I479" s="50"/>
      <c r="J479" s="50"/>
      <c r="K479" s="50"/>
      <c r="L479" s="50"/>
      <c r="M479" s="50"/>
      <c r="N479" s="50"/>
      <c r="O479" s="50"/>
    </row>
    <row r="480">
      <c r="A480" s="97"/>
      <c r="B480" s="93"/>
      <c r="C480" s="93" t="str">
        <f t="shared" si="2"/>
        <v/>
      </c>
      <c r="D480" s="50"/>
      <c r="E480" s="95" t="s">
        <v>67</v>
      </c>
      <c r="F480" s="95" t="s">
        <v>67</v>
      </c>
      <c r="G480" s="95" t="str">
        <f>IF(F480&lt;&gt;"",VLOOKUP(D480,'БАЗА'!$A$5:$E978,5,0)-COUNTIFS($D$2:$D479,D480,$F$2:$F479,F480,$O$2:$O479,"пришел"),"")</f>
        <v/>
      </c>
      <c r="H480" s="96" t="str">
        <f t="shared" si="1"/>
        <v/>
      </c>
      <c r="I480" s="50"/>
      <c r="J480" s="50"/>
      <c r="K480" s="50"/>
      <c r="L480" s="50"/>
      <c r="M480" s="50"/>
      <c r="N480" s="50"/>
      <c r="O480" s="50"/>
    </row>
    <row r="481">
      <c r="A481" s="97"/>
      <c r="B481" s="93"/>
      <c r="C481" s="93" t="str">
        <f t="shared" si="2"/>
        <v/>
      </c>
      <c r="D481" s="50"/>
      <c r="E481" s="95" t="s">
        <v>67</v>
      </c>
      <c r="F481" s="95" t="s">
        <v>67</v>
      </c>
      <c r="G481" s="95" t="str">
        <f>IF(F481&lt;&gt;"",VLOOKUP(D481,'БАЗА'!$A$5:$E978,5,0)-COUNTIFS($D$2:$D480,D481,$F$2:$F480,F481,$O$2:$O480,"пришел"),"")</f>
        <v/>
      </c>
      <c r="H481" s="96" t="str">
        <f t="shared" si="1"/>
        <v/>
      </c>
      <c r="I481" s="50"/>
      <c r="J481" s="50"/>
      <c r="K481" s="50"/>
      <c r="L481" s="50"/>
      <c r="M481" s="50"/>
      <c r="N481" s="50"/>
      <c r="O481" s="50"/>
    </row>
    <row r="482">
      <c r="A482" s="97"/>
      <c r="B482" s="93"/>
      <c r="C482" s="93" t="str">
        <f t="shared" si="2"/>
        <v/>
      </c>
      <c r="D482" s="50"/>
      <c r="E482" s="95" t="s">
        <v>67</v>
      </c>
      <c r="F482" s="95" t="s">
        <v>67</v>
      </c>
      <c r="G482" s="95" t="str">
        <f>IF(F482&lt;&gt;"",VLOOKUP(D482,'БАЗА'!$A$5:$E978,5,0)-COUNTIFS($D$2:$D481,D482,$F$2:$F481,F482,$O$2:$O481,"пришел"),"")</f>
        <v/>
      </c>
      <c r="H482" s="96" t="str">
        <f t="shared" si="1"/>
        <v/>
      </c>
      <c r="I482" s="50"/>
      <c r="J482" s="50"/>
      <c r="K482" s="50"/>
      <c r="L482" s="50"/>
      <c r="M482" s="50"/>
      <c r="N482" s="50"/>
      <c r="O482" s="50"/>
    </row>
    <row r="483">
      <c r="A483" s="97"/>
      <c r="B483" s="93"/>
      <c r="C483" s="93" t="str">
        <f t="shared" si="2"/>
        <v/>
      </c>
      <c r="D483" s="50"/>
      <c r="E483" s="95" t="s">
        <v>67</v>
      </c>
      <c r="F483" s="95" t="s">
        <v>67</v>
      </c>
      <c r="G483" s="95" t="str">
        <f>IF(F483&lt;&gt;"",VLOOKUP(D483,'БАЗА'!$A$5:$E978,5,0)-COUNTIFS($D$2:$D482,D483,$F$2:$F482,F483,$O$2:$O482,"пришел"),"")</f>
        <v/>
      </c>
      <c r="H483" s="96" t="str">
        <f t="shared" si="1"/>
        <v/>
      </c>
      <c r="I483" s="50"/>
      <c r="J483" s="50"/>
      <c r="K483" s="50"/>
      <c r="L483" s="50"/>
      <c r="M483" s="50"/>
      <c r="N483" s="50"/>
      <c r="O483" s="50"/>
    </row>
    <row r="484">
      <c r="A484" s="97"/>
      <c r="B484" s="93"/>
      <c r="C484" s="93" t="str">
        <f t="shared" si="2"/>
        <v/>
      </c>
      <c r="D484" s="50"/>
      <c r="E484" s="95" t="s">
        <v>67</v>
      </c>
      <c r="F484" s="95" t="s">
        <v>67</v>
      </c>
      <c r="G484" s="95" t="str">
        <f>IF(F484&lt;&gt;"",VLOOKUP(D484,'БАЗА'!$A$5:$E978,5,0)-COUNTIFS($D$2:$D483,D484,$F$2:$F483,F484,$O$2:$O483,"пришел"),"")</f>
        <v/>
      </c>
      <c r="H484" s="96" t="str">
        <f t="shared" si="1"/>
        <v/>
      </c>
      <c r="I484" s="50"/>
      <c r="J484" s="50"/>
      <c r="K484" s="50"/>
      <c r="L484" s="50"/>
      <c r="M484" s="50"/>
      <c r="N484" s="50"/>
      <c r="O484" s="50"/>
    </row>
    <row r="485">
      <c r="A485" s="97"/>
      <c r="B485" s="93"/>
      <c r="C485" s="93" t="str">
        <f t="shared" si="2"/>
        <v/>
      </c>
      <c r="D485" s="50"/>
      <c r="E485" s="95" t="s">
        <v>67</v>
      </c>
      <c r="F485" s="95" t="s">
        <v>67</v>
      </c>
      <c r="G485" s="95" t="str">
        <f>IF(F485&lt;&gt;"",VLOOKUP(D485,'БАЗА'!$A$5:$E978,5,0)-COUNTIFS($D$2:$D484,D485,$F$2:$F484,F485,$O$2:$O484,"пришел"),"")</f>
        <v/>
      </c>
      <c r="H485" s="96" t="str">
        <f t="shared" si="1"/>
        <v/>
      </c>
      <c r="I485" s="50"/>
      <c r="J485" s="50"/>
      <c r="K485" s="50"/>
      <c r="L485" s="50"/>
      <c r="M485" s="50"/>
      <c r="N485" s="50"/>
      <c r="O485" s="50"/>
    </row>
    <row r="486">
      <c r="A486" s="97"/>
      <c r="B486" s="93"/>
      <c r="C486" s="93" t="str">
        <f t="shared" si="2"/>
        <v/>
      </c>
      <c r="D486" s="50"/>
      <c r="E486" s="95" t="s">
        <v>67</v>
      </c>
      <c r="F486" s="95" t="s">
        <v>67</v>
      </c>
      <c r="G486" s="95" t="str">
        <f>IF(F486&lt;&gt;"",VLOOKUP(D486,'БАЗА'!$A$5:$E978,5,0)-COUNTIFS($D$2:$D485,D486,$F$2:$F485,F486,$O$2:$O485,"пришел"),"")</f>
        <v/>
      </c>
      <c r="H486" s="96" t="str">
        <f t="shared" si="1"/>
        <v/>
      </c>
      <c r="I486" s="50"/>
      <c r="J486" s="50"/>
      <c r="K486" s="50"/>
      <c r="L486" s="50"/>
      <c r="M486" s="50"/>
      <c r="N486" s="50"/>
      <c r="O486" s="50"/>
    </row>
    <row r="487">
      <c r="A487" s="97"/>
      <c r="B487" s="93"/>
      <c r="C487" s="93" t="str">
        <f t="shared" si="2"/>
        <v/>
      </c>
      <c r="D487" s="50"/>
      <c r="E487" s="95" t="s">
        <v>67</v>
      </c>
      <c r="F487" s="95" t="s">
        <v>67</v>
      </c>
      <c r="G487" s="95" t="str">
        <f>IF(F487&lt;&gt;"",VLOOKUP(D487,'БАЗА'!$A$5:$E978,5,0)-COUNTIFS($D$2:$D486,D487,$F$2:$F486,F487,$O$2:$O486,"пришел"),"")</f>
        <v/>
      </c>
      <c r="H487" s="96" t="str">
        <f t="shared" si="1"/>
        <v/>
      </c>
      <c r="I487" s="50"/>
      <c r="J487" s="50"/>
      <c r="K487" s="50"/>
      <c r="L487" s="50"/>
      <c r="M487" s="50"/>
      <c r="N487" s="50"/>
      <c r="O487" s="50"/>
    </row>
    <row r="488">
      <c r="A488" s="97"/>
      <c r="B488" s="93"/>
      <c r="C488" s="93" t="str">
        <f t="shared" si="2"/>
        <v/>
      </c>
      <c r="D488" s="50"/>
      <c r="E488" s="95" t="s">
        <v>67</v>
      </c>
      <c r="F488" s="95" t="s">
        <v>67</v>
      </c>
      <c r="G488" s="95" t="str">
        <f>IF(F488&lt;&gt;"",VLOOKUP(D488,'БАЗА'!$A$5:$E978,5,0)-COUNTIFS($D$2:$D487,D488,$F$2:$F487,F488,$O$2:$O487,"пришел"),"")</f>
        <v/>
      </c>
      <c r="H488" s="96" t="str">
        <f t="shared" si="1"/>
        <v/>
      </c>
      <c r="I488" s="50"/>
      <c r="J488" s="50"/>
      <c r="K488" s="50"/>
      <c r="L488" s="50"/>
      <c r="M488" s="50"/>
      <c r="N488" s="50"/>
      <c r="O488" s="50"/>
    </row>
    <row r="489">
      <c r="A489" s="97"/>
      <c r="B489" s="93"/>
      <c r="C489" s="93" t="str">
        <f t="shared" si="2"/>
        <v/>
      </c>
      <c r="D489" s="50"/>
      <c r="E489" s="95" t="s">
        <v>67</v>
      </c>
      <c r="F489" s="95" t="s">
        <v>67</v>
      </c>
      <c r="G489" s="95" t="str">
        <f>IF(F489&lt;&gt;"",VLOOKUP(D489,'БАЗА'!$A$5:$E978,5,0)-COUNTIFS($D$2:$D488,D489,$F$2:$F488,F489,$O$2:$O488,"пришел"),"")</f>
        <v/>
      </c>
      <c r="H489" s="96" t="str">
        <f t="shared" si="1"/>
        <v/>
      </c>
      <c r="I489" s="50"/>
      <c r="J489" s="50"/>
      <c r="K489" s="50"/>
      <c r="L489" s="50"/>
      <c r="M489" s="50"/>
      <c r="N489" s="50"/>
      <c r="O489" s="50"/>
    </row>
    <row r="490">
      <c r="A490" s="97"/>
      <c r="B490" s="93"/>
      <c r="C490" s="93" t="str">
        <f t="shared" si="2"/>
        <v/>
      </c>
      <c r="D490" s="50"/>
      <c r="E490" s="95" t="s">
        <v>67</v>
      </c>
      <c r="F490" s="95" t="s">
        <v>67</v>
      </c>
      <c r="G490" s="95" t="str">
        <f>IF(F490&lt;&gt;"",VLOOKUP(D490,'БАЗА'!$A$5:$E978,5,0)-COUNTIFS($D$2:$D489,D490,$F$2:$F489,F490,$O$2:$O489,"пришел"),"")</f>
        <v/>
      </c>
      <c r="H490" s="96" t="str">
        <f t="shared" si="1"/>
        <v/>
      </c>
      <c r="I490" s="50"/>
      <c r="J490" s="50"/>
      <c r="K490" s="50"/>
      <c r="L490" s="50"/>
      <c r="M490" s="50"/>
      <c r="N490" s="50"/>
      <c r="O490" s="50"/>
    </row>
    <row r="491">
      <c r="A491" s="97"/>
      <c r="B491" s="93"/>
      <c r="C491" s="93" t="str">
        <f t="shared" si="2"/>
        <v/>
      </c>
      <c r="D491" s="50"/>
      <c r="E491" s="95" t="s">
        <v>67</v>
      </c>
      <c r="F491" s="95" t="s">
        <v>67</v>
      </c>
      <c r="G491" s="95" t="str">
        <f>IF(F491&lt;&gt;"",VLOOKUP(D491,'БАЗА'!$A$5:$E978,5,0)-COUNTIFS($D$2:$D490,D491,$F$2:$F490,F491,$O$2:$O490,"пришел"),"")</f>
        <v/>
      </c>
      <c r="H491" s="96" t="str">
        <f t="shared" si="1"/>
        <v/>
      </c>
      <c r="I491" s="50"/>
      <c r="J491" s="50"/>
      <c r="K491" s="50"/>
      <c r="L491" s="50"/>
      <c r="M491" s="50"/>
      <c r="N491" s="50"/>
      <c r="O491" s="50"/>
    </row>
    <row r="492">
      <c r="A492" s="97"/>
      <c r="B492" s="93"/>
      <c r="C492" s="93" t="str">
        <f t="shared" si="2"/>
        <v/>
      </c>
      <c r="D492" s="50"/>
      <c r="E492" s="95" t="s">
        <v>67</v>
      </c>
      <c r="F492" s="95" t="s">
        <v>67</v>
      </c>
      <c r="G492" s="95" t="str">
        <f>IF(F492&lt;&gt;"",VLOOKUP(D492,'БАЗА'!$A$5:$E978,5,0)-COUNTIFS($D$2:$D491,D492,$F$2:$F491,F492,$O$2:$O491,"пришел"),"")</f>
        <v/>
      </c>
      <c r="H492" s="96" t="str">
        <f t="shared" si="1"/>
        <v/>
      </c>
      <c r="I492" s="50"/>
      <c r="J492" s="50"/>
      <c r="K492" s="50"/>
      <c r="L492" s="50"/>
      <c r="M492" s="50"/>
      <c r="N492" s="50"/>
      <c r="O492" s="50"/>
    </row>
    <row r="493">
      <c r="A493" s="97"/>
      <c r="B493" s="93"/>
      <c r="C493" s="93" t="str">
        <f t="shared" si="2"/>
        <v/>
      </c>
      <c r="D493" s="50"/>
      <c r="E493" s="95" t="s">
        <v>67</v>
      </c>
      <c r="F493" s="95" t="s">
        <v>67</v>
      </c>
      <c r="G493" s="95" t="str">
        <f>IF(F493&lt;&gt;"",VLOOKUP(D493,'БАЗА'!$A$5:$E978,5,0)-COUNTIFS($D$2:$D492,D493,$F$2:$F492,F493,$O$2:$O492,"пришел"),"")</f>
        <v/>
      </c>
      <c r="H493" s="96" t="str">
        <f t="shared" si="1"/>
        <v/>
      </c>
      <c r="I493" s="50"/>
      <c r="J493" s="50"/>
      <c r="K493" s="50"/>
      <c r="L493" s="50"/>
      <c r="M493" s="50"/>
      <c r="N493" s="50"/>
      <c r="O493" s="50"/>
    </row>
    <row r="494">
      <c r="A494" s="97"/>
      <c r="B494" s="93"/>
      <c r="C494" s="93" t="str">
        <f t="shared" si="2"/>
        <v/>
      </c>
      <c r="D494" s="50"/>
      <c r="E494" s="95" t="s">
        <v>67</v>
      </c>
      <c r="F494" s="95" t="s">
        <v>67</v>
      </c>
      <c r="G494" s="95" t="str">
        <f>IF(F494&lt;&gt;"",VLOOKUP(D494,'БАЗА'!$A$5:$E978,5,0)-COUNTIFS($D$2:$D493,D494,$F$2:$F493,F494,$O$2:$O493,"пришел"),"")</f>
        <v/>
      </c>
      <c r="H494" s="96" t="str">
        <f t="shared" si="1"/>
        <v/>
      </c>
      <c r="I494" s="50"/>
      <c r="J494" s="50"/>
      <c r="K494" s="50"/>
      <c r="L494" s="50"/>
      <c r="M494" s="50"/>
      <c r="N494" s="50"/>
      <c r="O494" s="50"/>
    </row>
    <row r="495">
      <c r="A495" s="97"/>
      <c r="B495" s="93"/>
      <c r="C495" s="93" t="str">
        <f t="shared" si="2"/>
        <v/>
      </c>
      <c r="D495" s="50"/>
      <c r="E495" s="95" t="s">
        <v>67</v>
      </c>
      <c r="F495" s="95" t="s">
        <v>67</v>
      </c>
      <c r="G495" s="95" t="str">
        <f>IF(F495&lt;&gt;"",VLOOKUP(D495,'БАЗА'!$A$5:$E978,5,0)-COUNTIFS($D$2:$D494,D495,$F$2:$F494,F495,$O$2:$O494,"пришел"),"")</f>
        <v/>
      </c>
      <c r="H495" s="96" t="str">
        <f t="shared" si="1"/>
        <v/>
      </c>
      <c r="I495" s="50"/>
      <c r="J495" s="50"/>
      <c r="K495" s="50"/>
      <c r="L495" s="50"/>
      <c r="M495" s="50"/>
      <c r="N495" s="50"/>
      <c r="O495" s="50"/>
    </row>
    <row r="496">
      <c r="A496" s="97"/>
      <c r="B496" s="93"/>
      <c r="C496" s="93" t="str">
        <f t="shared" si="2"/>
        <v/>
      </c>
      <c r="D496" s="50"/>
      <c r="E496" s="95" t="s">
        <v>67</v>
      </c>
      <c r="F496" s="95" t="s">
        <v>67</v>
      </c>
      <c r="G496" s="95" t="str">
        <f>IF(F496&lt;&gt;"",VLOOKUP(D496,'БАЗА'!$A$5:$E978,5,0)-COUNTIFS($D$2:$D495,D496,$F$2:$F495,F496,$O$2:$O495,"пришел"),"")</f>
        <v/>
      </c>
      <c r="H496" s="96" t="str">
        <f t="shared" si="1"/>
        <v/>
      </c>
      <c r="I496" s="50"/>
      <c r="J496" s="50"/>
      <c r="K496" s="50"/>
      <c r="L496" s="50"/>
      <c r="M496" s="50"/>
      <c r="N496" s="50"/>
      <c r="O496" s="50"/>
    </row>
    <row r="497">
      <c r="A497" s="97"/>
      <c r="B497" s="93"/>
      <c r="C497" s="93" t="str">
        <f t="shared" si="2"/>
        <v/>
      </c>
      <c r="D497" s="50"/>
      <c r="E497" s="95" t="s">
        <v>67</v>
      </c>
      <c r="F497" s="95" t="s">
        <v>67</v>
      </c>
      <c r="G497" s="95" t="str">
        <f>IF(F497&lt;&gt;"",VLOOKUP(D497,'БАЗА'!$A$5:$E978,5,0)-COUNTIFS($D$2:$D496,D497,$F$2:$F496,F497,$O$2:$O496,"пришел"),"")</f>
        <v/>
      </c>
      <c r="H497" s="96" t="str">
        <f t="shared" si="1"/>
        <v/>
      </c>
      <c r="I497" s="50"/>
      <c r="J497" s="50"/>
      <c r="K497" s="50"/>
      <c r="L497" s="50"/>
      <c r="M497" s="50"/>
      <c r="N497" s="50"/>
      <c r="O497" s="50"/>
    </row>
    <row r="498">
      <c r="A498" s="97"/>
      <c r="B498" s="93"/>
      <c r="C498" s="93" t="str">
        <f t="shared" si="2"/>
        <v/>
      </c>
      <c r="D498" s="50"/>
      <c r="E498" s="95" t="s">
        <v>67</v>
      </c>
      <c r="F498" s="95" t="s">
        <v>67</v>
      </c>
      <c r="G498" s="95" t="str">
        <f>IF(F498&lt;&gt;"",VLOOKUP(D498,'БАЗА'!$A$5:$E978,5,0)-COUNTIFS($D$2:$D497,D498,$F$2:$F497,F498,$O$2:$O497,"пришел"),"")</f>
        <v/>
      </c>
      <c r="H498" s="96" t="str">
        <f t="shared" si="1"/>
        <v/>
      </c>
      <c r="I498" s="50"/>
      <c r="J498" s="50"/>
      <c r="K498" s="50"/>
      <c r="L498" s="50"/>
      <c r="M498" s="50"/>
      <c r="N498" s="50"/>
      <c r="O498" s="50"/>
    </row>
    <row r="499">
      <c r="A499" s="97"/>
      <c r="B499" s="93"/>
      <c r="C499" s="93" t="str">
        <f t="shared" si="2"/>
        <v/>
      </c>
      <c r="D499" s="50"/>
      <c r="E499" s="95" t="s">
        <v>67</v>
      </c>
      <c r="F499" s="95" t="s">
        <v>67</v>
      </c>
      <c r="G499" s="95" t="str">
        <f>IF(F499&lt;&gt;"",VLOOKUP(D499,'БАЗА'!$A$5:$E978,5,0)-COUNTIFS($D$2:$D498,D499,$F$2:$F498,F499,$O$2:$O498,"пришел"),"")</f>
        <v/>
      </c>
      <c r="H499" s="96" t="str">
        <f t="shared" si="1"/>
        <v/>
      </c>
      <c r="I499" s="50"/>
      <c r="J499" s="50"/>
      <c r="K499" s="50"/>
      <c r="L499" s="50"/>
      <c r="M499" s="50"/>
      <c r="N499" s="50"/>
      <c r="O499" s="50"/>
    </row>
    <row r="500">
      <c r="A500" s="97"/>
      <c r="B500" s="93"/>
      <c r="C500" s="93" t="str">
        <f t="shared" si="2"/>
        <v/>
      </c>
      <c r="D500" s="50"/>
      <c r="E500" s="95" t="s">
        <v>67</v>
      </c>
      <c r="F500" s="95" t="s">
        <v>67</v>
      </c>
      <c r="G500" s="95" t="str">
        <f>IF(F500&lt;&gt;"",VLOOKUP(D500,'БАЗА'!$A$5:$E978,5,0)-COUNTIFS($D$2:$D499,D500,$F$2:$F499,F500,$O$2:$O499,"пришел"),"")</f>
        <v/>
      </c>
      <c r="H500" s="96" t="str">
        <f t="shared" si="1"/>
        <v/>
      </c>
      <c r="I500" s="50"/>
      <c r="J500" s="50"/>
      <c r="K500" s="50"/>
      <c r="L500" s="50"/>
      <c r="M500" s="50"/>
      <c r="N500" s="50"/>
      <c r="O500" s="50"/>
    </row>
    <row r="501">
      <c r="A501" s="97"/>
      <c r="B501" s="93"/>
      <c r="C501" s="93" t="str">
        <f t="shared" si="2"/>
        <v/>
      </c>
      <c r="D501" s="50"/>
      <c r="E501" s="95" t="s">
        <v>67</v>
      </c>
      <c r="F501" s="95" t="s">
        <v>67</v>
      </c>
      <c r="G501" s="95" t="str">
        <f>IF(F501&lt;&gt;"",VLOOKUP(D501,'БАЗА'!$A$5:$E978,5,0)-COUNTIFS($D$2:$D500,D501,$F$2:$F500,F501,$O$2:$O500,"пришел"),"")</f>
        <v/>
      </c>
      <c r="H501" s="96" t="str">
        <f t="shared" si="1"/>
        <v/>
      </c>
      <c r="I501" s="50"/>
      <c r="J501" s="50"/>
      <c r="K501" s="50"/>
      <c r="L501" s="50"/>
      <c r="M501" s="50"/>
      <c r="N501" s="50"/>
      <c r="O501" s="50"/>
    </row>
    <row r="502">
      <c r="A502" s="97"/>
      <c r="B502" s="93"/>
      <c r="C502" s="93" t="str">
        <f t="shared" si="2"/>
        <v/>
      </c>
      <c r="D502" s="50"/>
      <c r="E502" s="95" t="s">
        <v>67</v>
      </c>
      <c r="F502" s="95" t="s">
        <v>67</v>
      </c>
      <c r="G502" s="95" t="str">
        <f>IF(F502&lt;&gt;"",VLOOKUP(D502,'БАЗА'!$A$5:$E978,5,0)-COUNTIFS($D$2:$D501,D502,$F$2:$F501,F502,$O$2:$O501,"пришел"),"")</f>
        <v/>
      </c>
      <c r="H502" s="96" t="str">
        <f t="shared" si="1"/>
        <v/>
      </c>
      <c r="I502" s="50"/>
      <c r="J502" s="50"/>
      <c r="K502" s="50"/>
      <c r="L502" s="50"/>
      <c r="M502" s="50"/>
      <c r="N502" s="50"/>
      <c r="O502" s="50"/>
    </row>
    <row r="503">
      <c r="A503" s="97"/>
      <c r="B503" s="93"/>
      <c r="C503" s="93" t="str">
        <f t="shared" si="2"/>
        <v/>
      </c>
      <c r="D503" s="50"/>
      <c r="E503" s="95" t="s">
        <v>67</v>
      </c>
      <c r="F503" s="95" t="s">
        <v>67</v>
      </c>
      <c r="G503" s="95" t="str">
        <f>IF(F503&lt;&gt;"",VLOOKUP(D503,'БАЗА'!$A$5:$E978,5,0)-COUNTIFS($D$2:$D502,D503,$F$2:$F502,F503,$O$2:$O502,"пришел"),"")</f>
        <v/>
      </c>
      <c r="H503" s="96" t="str">
        <f t="shared" si="1"/>
        <v/>
      </c>
      <c r="I503" s="50"/>
      <c r="J503" s="50"/>
      <c r="K503" s="50"/>
      <c r="L503" s="50"/>
      <c r="M503" s="50"/>
      <c r="N503" s="50"/>
      <c r="O503" s="50"/>
    </row>
    <row r="504">
      <c r="A504" s="97"/>
      <c r="B504" s="93"/>
      <c r="C504" s="93" t="str">
        <f t="shared" si="2"/>
        <v/>
      </c>
      <c r="D504" s="50"/>
      <c r="E504" s="95" t="s">
        <v>67</v>
      </c>
      <c r="F504" s="95" t="s">
        <v>67</v>
      </c>
      <c r="G504" s="95" t="str">
        <f>IF(F504&lt;&gt;"",VLOOKUP(D504,'БАЗА'!$A$5:$E978,5,0)-COUNTIFS($D$2:$D503,D504,$F$2:$F503,F504,$O$2:$O503,"пришел"),"")</f>
        <v/>
      </c>
      <c r="H504" s="96" t="str">
        <f t="shared" si="1"/>
        <v/>
      </c>
      <c r="I504" s="50"/>
      <c r="J504" s="50"/>
      <c r="K504" s="50"/>
      <c r="L504" s="50"/>
      <c r="M504" s="50"/>
      <c r="N504" s="50"/>
      <c r="O504" s="50"/>
    </row>
    <row r="505">
      <c r="A505" s="97"/>
      <c r="B505" s="93"/>
      <c r="C505" s="93" t="str">
        <f t="shared" si="2"/>
        <v/>
      </c>
      <c r="D505" s="50"/>
      <c r="E505" s="95" t="s">
        <v>67</v>
      </c>
      <c r="F505" s="95" t="s">
        <v>67</v>
      </c>
      <c r="G505" s="95" t="str">
        <f>IF(F505&lt;&gt;"",VLOOKUP(D505,'БАЗА'!$A$5:$E978,5,0)-COUNTIFS($D$2:$D504,D505,$F$2:$F504,F505,$O$2:$O504,"пришел"),"")</f>
        <v/>
      </c>
      <c r="H505" s="96" t="str">
        <f t="shared" si="1"/>
        <v/>
      </c>
      <c r="I505" s="50"/>
      <c r="J505" s="50"/>
      <c r="K505" s="50"/>
      <c r="L505" s="50"/>
      <c r="M505" s="50"/>
      <c r="N505" s="50"/>
      <c r="O505" s="50"/>
    </row>
    <row r="506">
      <c r="A506" s="97"/>
      <c r="B506" s="93"/>
      <c r="C506" s="93" t="str">
        <f t="shared" si="2"/>
        <v/>
      </c>
      <c r="D506" s="50"/>
      <c r="E506" s="95" t="s">
        <v>67</v>
      </c>
      <c r="F506" s="95" t="s">
        <v>67</v>
      </c>
      <c r="G506" s="95" t="str">
        <f>IF(F506&lt;&gt;"",VLOOKUP(D506,'БАЗА'!$A$5:$E978,5,0)-COUNTIFS($D$2:$D505,D506,$F$2:$F505,F506,$O$2:$O505,"пришел"),"")</f>
        <v/>
      </c>
      <c r="H506" s="96" t="str">
        <f t="shared" si="1"/>
        <v/>
      </c>
      <c r="I506" s="50"/>
      <c r="J506" s="50"/>
      <c r="K506" s="50"/>
      <c r="L506" s="50"/>
      <c r="M506" s="50"/>
      <c r="N506" s="50"/>
      <c r="O506" s="50"/>
    </row>
    <row r="507">
      <c r="A507" s="97"/>
      <c r="B507" s="93"/>
      <c r="C507" s="93" t="str">
        <f t="shared" si="2"/>
        <v/>
      </c>
      <c r="D507" s="50"/>
      <c r="E507" s="95" t="s">
        <v>67</v>
      </c>
      <c r="F507" s="95" t="s">
        <v>67</v>
      </c>
      <c r="G507" s="95" t="str">
        <f>IF(F507&lt;&gt;"",VLOOKUP(D507,'БАЗА'!$A$5:$E978,5,0)-COUNTIFS($D$2:$D506,D507,$F$2:$F506,F507,$O$2:$O506,"пришел"),"")</f>
        <v/>
      </c>
      <c r="H507" s="96" t="str">
        <f t="shared" si="1"/>
        <v/>
      </c>
      <c r="I507" s="50"/>
      <c r="J507" s="50"/>
      <c r="K507" s="50"/>
      <c r="L507" s="50"/>
      <c r="M507" s="50"/>
      <c r="N507" s="50"/>
      <c r="O507" s="50"/>
    </row>
    <row r="508">
      <c r="A508" s="97"/>
      <c r="B508" s="93"/>
      <c r="C508" s="93" t="str">
        <f t="shared" si="2"/>
        <v/>
      </c>
      <c r="D508" s="50"/>
      <c r="E508" s="95" t="s">
        <v>67</v>
      </c>
      <c r="F508" s="95" t="s">
        <v>67</v>
      </c>
      <c r="G508" s="95" t="str">
        <f>IF(F508&lt;&gt;"",VLOOKUP(D508,'БАЗА'!$A$5:$E978,5,0)-COUNTIFS($D$2:$D507,D508,$F$2:$F507,F508,$O$2:$O507,"пришел"),"")</f>
        <v/>
      </c>
      <c r="H508" s="96" t="str">
        <f t="shared" si="1"/>
        <v/>
      </c>
      <c r="I508" s="50"/>
      <c r="J508" s="50"/>
      <c r="K508" s="50"/>
      <c r="L508" s="50"/>
      <c r="M508" s="50"/>
      <c r="N508" s="50"/>
      <c r="O508" s="50"/>
    </row>
    <row r="509">
      <c r="A509" s="97"/>
      <c r="B509" s="93"/>
      <c r="C509" s="93" t="str">
        <f t="shared" si="2"/>
        <v/>
      </c>
      <c r="D509" s="50"/>
      <c r="E509" s="95" t="s">
        <v>67</v>
      </c>
      <c r="F509" s="95" t="s">
        <v>67</v>
      </c>
      <c r="G509" s="95" t="str">
        <f>IF(F509&lt;&gt;"",VLOOKUP(D509,'БАЗА'!$A$5:$E978,5,0)-COUNTIFS($D$2:$D508,D509,$F$2:$F508,F509,$O$2:$O508,"пришел"),"")</f>
        <v/>
      </c>
      <c r="H509" s="96" t="str">
        <f t="shared" si="1"/>
        <v/>
      </c>
      <c r="I509" s="50"/>
      <c r="J509" s="50"/>
      <c r="K509" s="50"/>
      <c r="L509" s="50"/>
      <c r="M509" s="50"/>
      <c r="N509" s="50"/>
      <c r="O509" s="50"/>
    </row>
    <row r="510">
      <c r="A510" s="97"/>
      <c r="B510" s="93"/>
      <c r="C510" s="93" t="str">
        <f t="shared" si="2"/>
        <v/>
      </c>
      <c r="D510" s="50"/>
      <c r="E510" s="95" t="s">
        <v>67</v>
      </c>
      <c r="F510" s="95" t="s">
        <v>67</v>
      </c>
      <c r="G510" s="95" t="str">
        <f>IF(F510&lt;&gt;"",VLOOKUP(D510,'БАЗА'!$A$5:$E978,5,0)-COUNTIFS($D$2:$D509,D510,$F$2:$F509,F510,$O$2:$O509,"пришел"),"")</f>
        <v/>
      </c>
      <c r="H510" s="96" t="str">
        <f t="shared" si="1"/>
        <v/>
      </c>
      <c r="I510" s="50"/>
      <c r="J510" s="50"/>
      <c r="K510" s="50"/>
      <c r="L510" s="50"/>
      <c r="M510" s="50"/>
      <c r="N510" s="50"/>
      <c r="O510" s="50"/>
    </row>
    <row r="511">
      <c r="A511" s="97"/>
      <c r="B511" s="93"/>
      <c r="C511" s="93" t="str">
        <f t="shared" si="2"/>
        <v/>
      </c>
      <c r="D511" s="50"/>
      <c r="E511" s="95" t="s">
        <v>67</v>
      </c>
      <c r="F511" s="95" t="s">
        <v>67</v>
      </c>
      <c r="G511" s="95" t="str">
        <f>IF(F511&lt;&gt;"",VLOOKUP(D511,'БАЗА'!$A$5:$E978,5,0)-COUNTIFS($D$2:$D510,D511,$F$2:$F510,F511,$O$2:$O510,"пришел"),"")</f>
        <v/>
      </c>
      <c r="H511" s="96" t="str">
        <f t="shared" si="1"/>
        <v/>
      </c>
      <c r="I511" s="50"/>
      <c r="J511" s="50"/>
      <c r="K511" s="50"/>
      <c r="L511" s="50"/>
      <c r="M511" s="50"/>
      <c r="N511" s="50"/>
      <c r="O511" s="50"/>
    </row>
    <row r="512">
      <c r="A512" s="97"/>
      <c r="B512" s="93"/>
      <c r="C512" s="93" t="str">
        <f t="shared" si="2"/>
        <v/>
      </c>
      <c r="D512" s="50"/>
      <c r="E512" s="95" t="s">
        <v>67</v>
      </c>
      <c r="F512" s="95" t="s">
        <v>67</v>
      </c>
      <c r="G512" s="95" t="str">
        <f>IF(F512&lt;&gt;"",VLOOKUP(D512,'БАЗА'!$A$5:$E978,5,0)-COUNTIFS($D$2:$D511,D512,$F$2:$F511,F512,$O$2:$O511,"пришел"),"")</f>
        <v/>
      </c>
      <c r="H512" s="96" t="str">
        <f t="shared" si="1"/>
        <v/>
      </c>
      <c r="I512" s="50"/>
      <c r="J512" s="50"/>
      <c r="K512" s="50"/>
      <c r="L512" s="50"/>
      <c r="M512" s="50"/>
      <c r="N512" s="50"/>
      <c r="O512" s="50"/>
    </row>
    <row r="513">
      <c r="A513" s="97"/>
      <c r="B513" s="93"/>
      <c r="C513" s="93" t="str">
        <f t="shared" si="2"/>
        <v/>
      </c>
      <c r="D513" s="50"/>
      <c r="E513" s="95" t="s">
        <v>67</v>
      </c>
      <c r="F513" s="95" t="s">
        <v>67</v>
      </c>
      <c r="G513" s="95" t="str">
        <f>IF(F513&lt;&gt;"",VLOOKUP(D513,'БАЗА'!$A$5:$E978,5,0)-COUNTIFS($D$2:$D512,D513,$F$2:$F512,F513,$O$2:$O512,"пришел"),"")</f>
        <v/>
      </c>
      <c r="H513" s="96" t="str">
        <f t="shared" si="1"/>
        <v/>
      </c>
      <c r="I513" s="50"/>
      <c r="J513" s="50"/>
      <c r="K513" s="50"/>
      <c r="L513" s="50"/>
      <c r="M513" s="50"/>
      <c r="N513" s="50"/>
      <c r="O513" s="50"/>
    </row>
    <row r="514">
      <c r="A514" s="97"/>
      <c r="B514" s="93"/>
      <c r="C514" s="93" t="str">
        <f t="shared" si="2"/>
        <v/>
      </c>
      <c r="D514" s="50"/>
      <c r="E514" s="95" t="s">
        <v>67</v>
      </c>
      <c r="F514" s="95" t="s">
        <v>67</v>
      </c>
      <c r="G514" s="95" t="str">
        <f>IF(F514&lt;&gt;"",VLOOKUP(D514,'БАЗА'!$A$5:$E978,5,0)-COUNTIFS($D$2:$D513,D514,$F$2:$F513,F514,$O$2:$O513,"пришел"),"")</f>
        <v/>
      </c>
      <c r="H514" s="96" t="str">
        <f t="shared" si="1"/>
        <v/>
      </c>
      <c r="I514" s="50"/>
      <c r="J514" s="50"/>
      <c r="K514" s="50"/>
      <c r="L514" s="50"/>
      <c r="M514" s="50"/>
      <c r="N514" s="50"/>
      <c r="O514" s="50"/>
    </row>
    <row r="515">
      <c r="A515" s="97"/>
      <c r="B515" s="93"/>
      <c r="C515" s="93" t="str">
        <f t="shared" si="2"/>
        <v/>
      </c>
      <c r="D515" s="50"/>
      <c r="E515" s="95" t="s">
        <v>67</v>
      </c>
      <c r="F515" s="95" t="s">
        <v>67</v>
      </c>
      <c r="G515" s="95" t="str">
        <f>IF(F515&lt;&gt;"",VLOOKUP(D515,'БАЗА'!$A$5:$E978,5,0)-COUNTIFS($D$2:$D514,D515,$F$2:$F514,F515,$O$2:$O514,"пришел"),"")</f>
        <v/>
      </c>
      <c r="H515" s="96" t="str">
        <f t="shared" si="1"/>
        <v/>
      </c>
      <c r="I515" s="50"/>
      <c r="J515" s="50"/>
      <c r="K515" s="50"/>
      <c r="L515" s="50"/>
      <c r="M515" s="50"/>
      <c r="N515" s="50"/>
      <c r="O515" s="50"/>
    </row>
    <row r="516">
      <c r="A516" s="97"/>
      <c r="B516" s="93"/>
      <c r="C516" s="93" t="str">
        <f t="shared" si="2"/>
        <v/>
      </c>
      <c r="D516" s="50"/>
      <c r="E516" s="95" t="s">
        <v>67</v>
      </c>
      <c r="F516" s="95" t="s">
        <v>67</v>
      </c>
      <c r="G516" s="95" t="str">
        <f>IF(F516&lt;&gt;"",VLOOKUP(D516,'БАЗА'!$A$5:$E978,5,0)-COUNTIFS($D$2:$D515,D516,$F$2:$F515,F516,$O$2:$O515,"пришел"),"")</f>
        <v/>
      </c>
      <c r="H516" s="96" t="str">
        <f t="shared" si="1"/>
        <v/>
      </c>
      <c r="I516" s="50"/>
      <c r="J516" s="50"/>
      <c r="K516" s="50"/>
      <c r="L516" s="50"/>
      <c r="M516" s="50"/>
      <c r="N516" s="50"/>
      <c r="O516" s="50"/>
    </row>
    <row r="517">
      <c r="A517" s="97"/>
      <c r="B517" s="93"/>
      <c r="C517" s="93" t="str">
        <f t="shared" si="2"/>
        <v/>
      </c>
      <c r="D517" s="50"/>
      <c r="E517" s="95" t="s">
        <v>67</v>
      </c>
      <c r="F517" s="95" t="s">
        <v>67</v>
      </c>
      <c r="G517" s="95" t="str">
        <f>IF(F517&lt;&gt;"",VLOOKUP(D517,'БАЗА'!$A$5:$E978,5,0)-COUNTIFS($D$2:$D516,D517,$F$2:$F516,F517,$O$2:$O516,"пришел"),"")</f>
        <v/>
      </c>
      <c r="H517" s="96" t="str">
        <f t="shared" si="1"/>
        <v/>
      </c>
      <c r="I517" s="50"/>
      <c r="J517" s="50"/>
      <c r="K517" s="50"/>
      <c r="L517" s="50"/>
      <c r="M517" s="50"/>
      <c r="N517" s="50"/>
      <c r="O517" s="50"/>
    </row>
    <row r="518">
      <c r="A518" s="97"/>
      <c r="B518" s="93"/>
      <c r="C518" s="93" t="str">
        <f t="shared" si="2"/>
        <v/>
      </c>
      <c r="D518" s="50"/>
      <c r="E518" s="95" t="s">
        <v>67</v>
      </c>
      <c r="F518" s="95" t="s">
        <v>67</v>
      </c>
      <c r="G518" s="95" t="str">
        <f>IF(F518&lt;&gt;"",VLOOKUP(D518,'БАЗА'!$A$5:$E978,5,0)-COUNTIFS($D$2:$D517,D518,$F$2:$F517,F518,$O$2:$O517,"пришел"),"")</f>
        <v/>
      </c>
      <c r="H518" s="96" t="str">
        <f t="shared" si="1"/>
        <v/>
      </c>
      <c r="I518" s="50"/>
      <c r="J518" s="50"/>
      <c r="K518" s="50"/>
      <c r="L518" s="50"/>
      <c r="M518" s="50"/>
      <c r="N518" s="50"/>
      <c r="O518" s="50"/>
    </row>
    <row r="519">
      <c r="A519" s="97"/>
      <c r="B519" s="93"/>
      <c r="C519" s="93" t="str">
        <f t="shared" si="2"/>
        <v/>
      </c>
      <c r="D519" s="50"/>
      <c r="E519" s="95" t="s">
        <v>67</v>
      </c>
      <c r="F519" s="95" t="s">
        <v>67</v>
      </c>
      <c r="G519" s="95" t="str">
        <f>IF(F519&lt;&gt;"",VLOOKUP(D519,'БАЗА'!$A$5:$E978,5,0)-COUNTIFS($D$2:$D518,D519,$F$2:$F518,F519,$O$2:$O518,"пришел"),"")</f>
        <v/>
      </c>
      <c r="H519" s="96" t="str">
        <f t="shared" si="1"/>
        <v/>
      </c>
      <c r="I519" s="50"/>
      <c r="J519" s="50"/>
      <c r="K519" s="50"/>
      <c r="L519" s="50"/>
      <c r="M519" s="50"/>
      <c r="N519" s="50"/>
      <c r="O519" s="50"/>
    </row>
    <row r="520">
      <c r="A520" s="97"/>
      <c r="B520" s="93"/>
      <c r="C520" s="93" t="str">
        <f t="shared" si="2"/>
        <v/>
      </c>
      <c r="D520" s="50"/>
      <c r="E520" s="95" t="s">
        <v>67</v>
      </c>
      <c r="F520" s="95" t="s">
        <v>67</v>
      </c>
      <c r="G520" s="95" t="str">
        <f>IF(F520&lt;&gt;"",VLOOKUP(D520,'БАЗА'!$A$5:$E978,5,0)-COUNTIFS($D$2:$D519,D520,$F$2:$F519,F520,$O$2:$O519,"пришел"),"")</f>
        <v/>
      </c>
      <c r="H520" s="96" t="str">
        <f t="shared" si="1"/>
        <v/>
      </c>
      <c r="I520" s="50"/>
      <c r="J520" s="50"/>
      <c r="K520" s="50"/>
      <c r="L520" s="50"/>
      <c r="M520" s="50"/>
      <c r="N520" s="50"/>
      <c r="O520" s="50"/>
    </row>
    <row r="521">
      <c r="A521" s="97"/>
      <c r="B521" s="93"/>
      <c r="C521" s="93" t="str">
        <f t="shared" si="2"/>
        <v/>
      </c>
      <c r="D521" s="50"/>
      <c r="E521" s="95" t="s">
        <v>67</v>
      </c>
      <c r="F521" s="95" t="s">
        <v>67</v>
      </c>
      <c r="G521" s="95" t="str">
        <f>IF(F521&lt;&gt;"",VLOOKUP(D521,'БАЗА'!$A$5:$E978,5,0)-COUNTIFS($D$2:$D520,D521,$F$2:$F520,F521,$O$2:$O520,"пришел"),"")</f>
        <v/>
      </c>
      <c r="H521" s="96" t="str">
        <f t="shared" si="1"/>
        <v/>
      </c>
      <c r="I521" s="50"/>
      <c r="J521" s="50"/>
      <c r="K521" s="50"/>
      <c r="L521" s="50"/>
      <c r="M521" s="50"/>
      <c r="N521" s="50"/>
      <c r="O521" s="50"/>
    </row>
    <row r="522">
      <c r="A522" s="97"/>
      <c r="B522" s="93"/>
      <c r="C522" s="93" t="str">
        <f t="shared" si="2"/>
        <v/>
      </c>
      <c r="D522" s="50"/>
      <c r="E522" s="95" t="s">
        <v>67</v>
      </c>
      <c r="F522" s="95" t="s">
        <v>67</v>
      </c>
      <c r="G522" s="95" t="str">
        <f>IF(F522&lt;&gt;"",VLOOKUP(D522,'БАЗА'!$A$5:$E978,5,0)-COUNTIFS($D$2:$D521,D522,$F$2:$F521,F522,$O$2:$O521,"пришел"),"")</f>
        <v/>
      </c>
      <c r="H522" s="96" t="str">
        <f t="shared" si="1"/>
        <v/>
      </c>
      <c r="I522" s="50"/>
      <c r="J522" s="50"/>
      <c r="K522" s="50"/>
      <c r="L522" s="50"/>
      <c r="M522" s="50"/>
      <c r="N522" s="50"/>
      <c r="O522" s="50"/>
    </row>
    <row r="523">
      <c r="A523" s="97"/>
      <c r="B523" s="93"/>
      <c r="C523" s="93" t="str">
        <f t="shared" si="2"/>
        <v/>
      </c>
      <c r="D523" s="50"/>
      <c r="E523" s="95" t="s">
        <v>67</v>
      </c>
      <c r="F523" s="95" t="s">
        <v>67</v>
      </c>
      <c r="G523" s="95" t="str">
        <f>IF(F523&lt;&gt;"",VLOOKUP(D523,'БАЗА'!$A$5:$E978,5,0)-COUNTIFS($D$2:$D522,D523,$F$2:$F522,F523,$O$2:$O522,"пришел"),"")</f>
        <v/>
      </c>
      <c r="H523" s="96" t="str">
        <f t="shared" si="1"/>
        <v/>
      </c>
      <c r="I523" s="50"/>
      <c r="J523" s="50"/>
      <c r="K523" s="50"/>
      <c r="L523" s="50"/>
      <c r="M523" s="50"/>
      <c r="N523" s="50"/>
      <c r="O523" s="50"/>
    </row>
    <row r="524">
      <c r="A524" s="97"/>
      <c r="B524" s="93"/>
      <c r="C524" s="93" t="str">
        <f t="shared" si="2"/>
        <v/>
      </c>
      <c r="D524" s="50"/>
      <c r="E524" s="95" t="s">
        <v>67</v>
      </c>
      <c r="F524" s="95" t="s">
        <v>67</v>
      </c>
      <c r="G524" s="95" t="str">
        <f>IF(F524&lt;&gt;"",VLOOKUP(D524,'БАЗА'!$A$5:$E978,5,0)-COUNTIFS($D$2:$D523,D524,$F$2:$F523,F524,$O$2:$O523,"пришел"),"")</f>
        <v/>
      </c>
      <c r="H524" s="96" t="str">
        <f t="shared" si="1"/>
        <v/>
      </c>
      <c r="I524" s="50"/>
      <c r="J524" s="50"/>
      <c r="K524" s="50"/>
      <c r="L524" s="50"/>
      <c r="M524" s="50"/>
      <c r="N524" s="50"/>
      <c r="O524" s="50"/>
    </row>
    <row r="525">
      <c r="A525" s="97"/>
      <c r="B525" s="93"/>
      <c r="C525" s="93" t="str">
        <f t="shared" si="2"/>
        <v/>
      </c>
      <c r="D525" s="50"/>
      <c r="E525" s="95" t="s">
        <v>67</v>
      </c>
      <c r="F525" s="95" t="s">
        <v>67</v>
      </c>
      <c r="G525" s="95" t="str">
        <f>IF(F525&lt;&gt;"",VLOOKUP(D525,'БАЗА'!$A$5:$E978,5,0)-COUNTIFS($D$2:$D524,D525,$F$2:$F524,F525,$O$2:$O524,"пришел"),"")</f>
        <v/>
      </c>
      <c r="H525" s="96" t="str">
        <f t="shared" si="1"/>
        <v/>
      </c>
      <c r="I525" s="50"/>
      <c r="J525" s="50"/>
      <c r="K525" s="50"/>
      <c r="L525" s="50"/>
      <c r="M525" s="50"/>
      <c r="N525" s="50"/>
      <c r="O525" s="50"/>
    </row>
    <row r="526">
      <c r="A526" s="97"/>
      <c r="B526" s="93"/>
      <c r="C526" s="93" t="str">
        <f t="shared" si="2"/>
        <v/>
      </c>
      <c r="D526" s="50"/>
      <c r="E526" s="95" t="s">
        <v>67</v>
      </c>
      <c r="F526" s="95" t="s">
        <v>67</v>
      </c>
      <c r="G526" s="95" t="str">
        <f>IF(F526&lt;&gt;"",VLOOKUP(D526,'БАЗА'!$A$5:$E978,5,0)-COUNTIFS($D$2:$D525,D526,$F$2:$F525,F526,$O$2:$O525,"пришел"),"")</f>
        <v/>
      </c>
      <c r="H526" s="96" t="str">
        <f t="shared" si="1"/>
        <v/>
      </c>
      <c r="I526" s="50"/>
      <c r="J526" s="50"/>
      <c r="K526" s="50"/>
      <c r="L526" s="50"/>
      <c r="M526" s="50"/>
      <c r="N526" s="50"/>
      <c r="O526" s="50"/>
    </row>
    <row r="527">
      <c r="A527" s="97"/>
      <c r="B527" s="93"/>
      <c r="C527" s="93" t="str">
        <f t="shared" si="2"/>
        <v/>
      </c>
      <c r="D527" s="50"/>
      <c r="E527" s="95" t="s">
        <v>67</v>
      </c>
      <c r="F527" s="95" t="s">
        <v>67</v>
      </c>
      <c r="G527" s="95" t="str">
        <f>IF(F527&lt;&gt;"",VLOOKUP(D527,'БАЗА'!$A$5:$E978,5,0)-COUNTIFS($D$2:$D526,D527,$F$2:$F526,F527,$O$2:$O526,"пришел"),"")</f>
        <v/>
      </c>
      <c r="H527" s="96" t="str">
        <f t="shared" si="1"/>
        <v/>
      </c>
      <c r="I527" s="50"/>
      <c r="J527" s="50"/>
      <c r="K527" s="50"/>
      <c r="L527" s="50"/>
      <c r="M527" s="50"/>
      <c r="N527" s="50"/>
      <c r="O527" s="50"/>
    </row>
    <row r="528">
      <c r="A528" s="97"/>
      <c r="B528" s="93"/>
      <c r="C528" s="93" t="str">
        <f t="shared" si="2"/>
        <v/>
      </c>
      <c r="D528" s="50"/>
      <c r="E528" s="95" t="s">
        <v>67</v>
      </c>
      <c r="F528" s="95" t="s">
        <v>67</v>
      </c>
      <c r="G528" s="95" t="str">
        <f>IF(F528&lt;&gt;"",VLOOKUP(D528,'БАЗА'!$A$5:$E978,5,0)-COUNTIFS($D$2:$D527,D528,$F$2:$F527,F528,$O$2:$O527,"пришел"),"")</f>
        <v/>
      </c>
      <c r="H528" s="96" t="str">
        <f t="shared" si="1"/>
        <v/>
      </c>
      <c r="I528" s="50"/>
      <c r="J528" s="50"/>
      <c r="K528" s="50"/>
      <c r="L528" s="50"/>
      <c r="M528" s="50"/>
      <c r="N528" s="50"/>
      <c r="O528" s="50"/>
    </row>
    <row r="529">
      <c r="A529" s="97"/>
      <c r="B529" s="93"/>
      <c r="C529" s="93" t="str">
        <f t="shared" si="2"/>
        <v/>
      </c>
      <c r="D529" s="50"/>
      <c r="E529" s="95" t="s">
        <v>67</v>
      </c>
      <c r="F529" s="95" t="s">
        <v>67</v>
      </c>
      <c r="G529" s="95" t="str">
        <f>IF(F529&lt;&gt;"",VLOOKUP(D529,'БАЗА'!$A$5:$E978,5,0)-COUNTIFS($D$2:$D528,D529,$F$2:$F528,F529,$O$2:$O528,"пришел"),"")</f>
        <v/>
      </c>
      <c r="H529" s="96" t="str">
        <f t="shared" si="1"/>
        <v/>
      </c>
      <c r="I529" s="50"/>
      <c r="J529" s="50"/>
      <c r="K529" s="50"/>
      <c r="L529" s="50"/>
      <c r="M529" s="50"/>
      <c r="N529" s="50"/>
      <c r="O529" s="50"/>
    </row>
    <row r="530">
      <c r="A530" s="97"/>
      <c r="B530" s="93"/>
      <c r="C530" s="93" t="str">
        <f t="shared" si="2"/>
        <v/>
      </c>
      <c r="D530" s="50"/>
      <c r="E530" s="95" t="s">
        <v>67</v>
      </c>
      <c r="F530" s="95" t="s">
        <v>67</v>
      </c>
      <c r="G530" s="95" t="str">
        <f>IF(F530&lt;&gt;"",VLOOKUP(D530,'БАЗА'!$A$5:$E978,5,0)-COUNTIFS($D$2:$D529,D530,$F$2:$F529,F530,$O$2:$O529,"пришел"),"")</f>
        <v/>
      </c>
      <c r="H530" s="96" t="str">
        <f t="shared" si="1"/>
        <v/>
      </c>
      <c r="I530" s="50"/>
      <c r="J530" s="50"/>
      <c r="K530" s="50"/>
      <c r="L530" s="50"/>
      <c r="M530" s="50"/>
      <c r="N530" s="50"/>
      <c r="O530" s="50"/>
    </row>
    <row r="531">
      <c r="A531" s="97"/>
      <c r="B531" s="93"/>
      <c r="C531" s="93" t="str">
        <f t="shared" si="2"/>
        <v/>
      </c>
      <c r="D531" s="50"/>
      <c r="E531" s="95" t="s">
        <v>67</v>
      </c>
      <c r="F531" s="95" t="s">
        <v>67</v>
      </c>
      <c r="G531" s="95" t="str">
        <f>IF(F531&lt;&gt;"",VLOOKUP(D531,'БАЗА'!$A$5:$E978,5,0)-COUNTIFS($D$2:$D530,D531,$F$2:$F530,F531,$O$2:$O530,"пришел"),"")</f>
        <v/>
      </c>
      <c r="H531" s="96" t="str">
        <f t="shared" si="1"/>
        <v/>
      </c>
      <c r="I531" s="50"/>
      <c r="J531" s="50"/>
      <c r="K531" s="50"/>
      <c r="L531" s="50"/>
      <c r="M531" s="50"/>
      <c r="N531" s="50"/>
      <c r="O531" s="50"/>
    </row>
    <row r="532">
      <c r="A532" s="97"/>
      <c r="B532" s="93"/>
      <c r="C532" s="93" t="str">
        <f t="shared" si="2"/>
        <v/>
      </c>
      <c r="D532" s="50"/>
      <c r="E532" s="95" t="s">
        <v>67</v>
      </c>
      <c r="F532" s="95" t="s">
        <v>67</v>
      </c>
      <c r="G532" s="95" t="str">
        <f>IF(F532&lt;&gt;"",VLOOKUP(D532,'БАЗА'!$A$5:$E978,5,0)-COUNTIFS($D$2:$D531,D532,$F$2:$F531,F532,$O$2:$O531,"пришел"),"")</f>
        <v/>
      </c>
      <c r="H532" s="96" t="str">
        <f t="shared" si="1"/>
        <v/>
      </c>
      <c r="I532" s="50"/>
      <c r="J532" s="50"/>
      <c r="K532" s="50"/>
      <c r="L532" s="50"/>
      <c r="M532" s="50"/>
      <c r="N532" s="50"/>
      <c r="O532" s="50"/>
    </row>
    <row r="533">
      <c r="A533" s="97"/>
      <c r="B533" s="93"/>
      <c r="C533" s="93" t="str">
        <f t="shared" si="2"/>
        <v/>
      </c>
      <c r="D533" s="50"/>
      <c r="E533" s="95" t="s">
        <v>67</v>
      </c>
      <c r="F533" s="95" t="s">
        <v>67</v>
      </c>
      <c r="G533" s="95" t="str">
        <f>IF(F533&lt;&gt;"",VLOOKUP(D533,'БАЗА'!$A$5:$E978,5,0)-COUNTIFS($D$2:$D532,D533,$F$2:$F532,F533,$O$2:$O532,"пришел"),"")</f>
        <v/>
      </c>
      <c r="H533" s="96" t="str">
        <f t="shared" si="1"/>
        <v/>
      </c>
      <c r="I533" s="50"/>
      <c r="J533" s="50"/>
      <c r="K533" s="50"/>
      <c r="L533" s="50"/>
      <c r="M533" s="50"/>
      <c r="N533" s="50"/>
      <c r="O533" s="50"/>
    </row>
    <row r="534">
      <c r="A534" s="97"/>
      <c r="B534" s="93"/>
      <c r="C534" s="93" t="str">
        <f t="shared" si="2"/>
        <v/>
      </c>
      <c r="D534" s="50"/>
      <c r="E534" s="95" t="s">
        <v>67</v>
      </c>
      <c r="F534" s="95" t="s">
        <v>67</v>
      </c>
      <c r="G534" s="95" t="str">
        <f>IF(F534&lt;&gt;"",VLOOKUP(D534,'БАЗА'!$A$5:$E978,5,0)-COUNTIFS($D$2:$D533,D534,$F$2:$F533,F534,$O$2:$O533,"пришел"),"")</f>
        <v/>
      </c>
      <c r="H534" s="96" t="str">
        <f t="shared" si="1"/>
        <v/>
      </c>
      <c r="I534" s="50"/>
      <c r="J534" s="50"/>
      <c r="K534" s="50"/>
      <c r="L534" s="50"/>
      <c r="M534" s="50"/>
      <c r="N534" s="50"/>
      <c r="O534" s="50"/>
    </row>
    <row r="535">
      <c r="A535" s="97"/>
      <c r="B535" s="93"/>
      <c r="C535" s="93" t="str">
        <f t="shared" si="2"/>
        <v/>
      </c>
      <c r="D535" s="50"/>
      <c r="E535" s="95" t="s">
        <v>67</v>
      </c>
      <c r="F535" s="95" t="s">
        <v>67</v>
      </c>
      <c r="G535" s="95" t="str">
        <f>IF(F535&lt;&gt;"",VLOOKUP(D535,'БАЗА'!$A$5:$E978,5,0)-COUNTIFS($D$2:$D534,D535,$F$2:$F534,F535,$O$2:$O534,"пришел"),"")</f>
        <v/>
      </c>
      <c r="H535" s="96" t="str">
        <f t="shared" si="1"/>
        <v/>
      </c>
      <c r="I535" s="50"/>
      <c r="J535" s="50"/>
      <c r="K535" s="50"/>
      <c r="L535" s="50"/>
      <c r="M535" s="50"/>
      <c r="N535" s="50"/>
      <c r="O535" s="50"/>
    </row>
    <row r="536">
      <c r="A536" s="97"/>
      <c r="B536" s="93"/>
      <c r="C536" s="93" t="str">
        <f t="shared" si="2"/>
        <v/>
      </c>
      <c r="D536" s="50"/>
      <c r="E536" s="95" t="s">
        <v>67</v>
      </c>
      <c r="F536" s="95" t="s">
        <v>67</v>
      </c>
      <c r="G536" s="95" t="str">
        <f>IF(F536&lt;&gt;"",VLOOKUP(D536,'БАЗА'!$A$5:$E978,5,0)-COUNTIFS($D$2:$D535,D536,$F$2:$F535,F536,$O$2:$O535,"пришел"),"")</f>
        <v/>
      </c>
      <c r="H536" s="96" t="str">
        <f t="shared" si="1"/>
        <v/>
      </c>
      <c r="I536" s="50"/>
      <c r="J536" s="50"/>
      <c r="K536" s="50"/>
      <c r="L536" s="50"/>
      <c r="M536" s="50"/>
      <c r="N536" s="50"/>
      <c r="O536" s="50"/>
    </row>
    <row r="537">
      <c r="A537" s="97"/>
      <c r="B537" s="93"/>
      <c r="C537" s="93" t="str">
        <f t="shared" si="2"/>
        <v/>
      </c>
      <c r="D537" s="50"/>
      <c r="E537" s="95" t="s">
        <v>67</v>
      </c>
      <c r="F537" s="95" t="s">
        <v>67</v>
      </c>
      <c r="G537" s="95" t="str">
        <f>IF(F537&lt;&gt;"",VLOOKUP(D537,'БАЗА'!$A$5:$E978,5,0)-COUNTIFS($D$2:$D536,D537,$F$2:$F536,F537,$O$2:$O536,"пришел"),"")</f>
        <v/>
      </c>
      <c r="H537" s="96" t="str">
        <f t="shared" si="1"/>
        <v/>
      </c>
      <c r="I537" s="50"/>
      <c r="J537" s="50"/>
      <c r="K537" s="50"/>
      <c r="L537" s="50"/>
      <c r="M537" s="50"/>
      <c r="N537" s="50"/>
      <c r="O537" s="50"/>
    </row>
    <row r="538">
      <c r="A538" s="97"/>
      <c r="B538" s="93"/>
      <c r="C538" s="93" t="str">
        <f t="shared" si="2"/>
        <v/>
      </c>
      <c r="D538" s="50"/>
      <c r="E538" s="95" t="s">
        <v>67</v>
      </c>
      <c r="F538" s="95" t="s">
        <v>67</v>
      </c>
      <c r="G538" s="95" t="str">
        <f>IF(F538&lt;&gt;"",VLOOKUP(D538,'БАЗА'!$A$5:$E978,5,0)-COUNTIFS($D$2:$D537,D538,$F$2:$F537,F538,$O$2:$O537,"пришел"),"")</f>
        <v/>
      </c>
      <c r="H538" s="96" t="str">
        <f t="shared" si="1"/>
        <v/>
      </c>
      <c r="I538" s="50"/>
      <c r="J538" s="50"/>
      <c r="K538" s="50"/>
      <c r="L538" s="50"/>
      <c r="M538" s="50"/>
      <c r="N538" s="50"/>
      <c r="O538" s="50"/>
    </row>
    <row r="539">
      <c r="A539" s="97"/>
      <c r="B539" s="93"/>
      <c r="C539" s="93" t="str">
        <f t="shared" si="2"/>
        <v/>
      </c>
      <c r="D539" s="50"/>
      <c r="E539" s="95" t="s">
        <v>67</v>
      </c>
      <c r="F539" s="95" t="s">
        <v>67</v>
      </c>
      <c r="G539" s="95" t="str">
        <f>IF(F539&lt;&gt;"",VLOOKUP(D539,'БАЗА'!$A$5:$E978,5,0)-COUNTIFS($D$2:$D538,D539,$F$2:$F538,F539,$O$2:$O538,"пришел"),"")</f>
        <v/>
      </c>
      <c r="H539" s="96" t="str">
        <f t="shared" si="1"/>
        <v/>
      </c>
      <c r="I539" s="50"/>
      <c r="J539" s="50"/>
      <c r="K539" s="50"/>
      <c r="L539" s="50"/>
      <c r="M539" s="50"/>
      <c r="N539" s="50"/>
      <c r="O539" s="50"/>
    </row>
    <row r="540">
      <c r="A540" s="97"/>
      <c r="B540" s="93"/>
      <c r="C540" s="93" t="str">
        <f t="shared" si="2"/>
        <v/>
      </c>
      <c r="D540" s="50"/>
      <c r="E540" s="95" t="s">
        <v>67</v>
      </c>
      <c r="F540" s="95" t="s">
        <v>67</v>
      </c>
      <c r="G540" s="95" t="str">
        <f>IF(F540&lt;&gt;"",VLOOKUP(D540,'БАЗА'!$A$5:$E978,5,0)-COUNTIFS($D$2:$D539,D540,$F$2:$F539,F540,$O$2:$O539,"пришел"),"")</f>
        <v/>
      </c>
      <c r="H540" s="96" t="str">
        <f t="shared" si="1"/>
        <v/>
      </c>
      <c r="I540" s="50"/>
      <c r="J540" s="50"/>
      <c r="K540" s="50"/>
      <c r="L540" s="50"/>
      <c r="M540" s="50"/>
      <c r="N540" s="50"/>
      <c r="O540" s="50"/>
    </row>
    <row r="541">
      <c r="A541" s="97"/>
      <c r="B541" s="93"/>
      <c r="C541" s="93" t="str">
        <f t="shared" si="2"/>
        <v/>
      </c>
      <c r="D541" s="50"/>
      <c r="E541" s="95" t="s">
        <v>67</v>
      </c>
      <c r="F541" s="95" t="s">
        <v>67</v>
      </c>
      <c r="G541" s="95" t="str">
        <f>IF(F541&lt;&gt;"",VLOOKUP(D541,'БАЗА'!$A$5:$E978,5,0)-COUNTIFS($D$2:$D540,D541,$F$2:$F540,F541,$O$2:$O540,"пришел"),"")</f>
        <v/>
      </c>
      <c r="H541" s="96" t="str">
        <f t="shared" si="1"/>
        <v/>
      </c>
      <c r="I541" s="50"/>
      <c r="J541" s="50"/>
      <c r="K541" s="50"/>
      <c r="L541" s="50"/>
      <c r="M541" s="50"/>
      <c r="N541" s="50"/>
      <c r="O541" s="50"/>
    </row>
    <row r="542">
      <c r="A542" s="97"/>
      <c r="B542" s="93"/>
      <c r="C542" s="93" t="str">
        <f t="shared" si="2"/>
        <v/>
      </c>
      <c r="D542" s="50"/>
      <c r="E542" s="95" t="s">
        <v>67</v>
      </c>
      <c r="F542" s="95" t="s">
        <v>67</v>
      </c>
      <c r="G542" s="95" t="str">
        <f>IF(F542&lt;&gt;"",VLOOKUP(D542,'БАЗА'!$A$5:$E978,5,0)-COUNTIFS($D$2:$D541,D542,$F$2:$F541,F542,$O$2:$O541,"пришел"),"")</f>
        <v/>
      </c>
      <c r="H542" s="96" t="str">
        <f t="shared" si="1"/>
        <v/>
      </c>
      <c r="I542" s="50"/>
      <c r="J542" s="50"/>
      <c r="K542" s="50"/>
      <c r="L542" s="50"/>
      <c r="M542" s="50"/>
      <c r="N542" s="50"/>
      <c r="O542" s="50"/>
    </row>
    <row r="543">
      <c r="A543" s="97"/>
      <c r="B543" s="93"/>
      <c r="C543" s="93" t="str">
        <f t="shared" si="2"/>
        <v/>
      </c>
      <c r="D543" s="50"/>
      <c r="E543" s="95" t="s">
        <v>67</v>
      </c>
      <c r="F543" s="95" t="s">
        <v>67</v>
      </c>
      <c r="G543" s="95" t="str">
        <f>IF(F543&lt;&gt;"",VLOOKUP(D543,'БАЗА'!$A$5:$E978,5,0)-COUNTIFS($D$2:$D542,D543,$F$2:$F542,F543,$O$2:$O542,"пришел"),"")</f>
        <v/>
      </c>
      <c r="H543" s="96" t="str">
        <f t="shared" si="1"/>
        <v/>
      </c>
      <c r="I543" s="50"/>
      <c r="J543" s="50"/>
      <c r="K543" s="50"/>
      <c r="L543" s="50"/>
      <c r="M543" s="50"/>
      <c r="N543" s="50"/>
      <c r="O543" s="50"/>
    </row>
    <row r="544">
      <c r="A544" s="97"/>
      <c r="B544" s="93"/>
      <c r="C544" s="93" t="str">
        <f t="shared" si="2"/>
        <v/>
      </c>
      <c r="D544" s="50"/>
      <c r="E544" s="95" t="s">
        <v>67</v>
      </c>
      <c r="F544" s="95" t="s">
        <v>67</v>
      </c>
      <c r="G544" s="95" t="str">
        <f>IF(F544&lt;&gt;"",VLOOKUP(D544,'БАЗА'!$A$5:$E978,5,0)-COUNTIFS($D$2:$D543,D544,$F$2:$F543,F544,$O$2:$O543,"пришел"),"")</f>
        <v/>
      </c>
      <c r="H544" s="96" t="str">
        <f t="shared" si="1"/>
        <v/>
      </c>
      <c r="I544" s="50"/>
      <c r="J544" s="50"/>
      <c r="K544" s="50"/>
      <c r="L544" s="50"/>
      <c r="M544" s="50"/>
      <c r="N544" s="50"/>
      <c r="O544" s="50"/>
    </row>
    <row r="545">
      <c r="A545" s="97"/>
      <c r="B545" s="93"/>
      <c r="C545" s="93" t="str">
        <f t="shared" si="2"/>
        <v/>
      </c>
      <c r="D545" s="50"/>
      <c r="E545" s="95" t="s">
        <v>67</v>
      </c>
      <c r="F545" s="95" t="s">
        <v>67</v>
      </c>
      <c r="G545" s="95" t="str">
        <f>IF(F545&lt;&gt;"",VLOOKUP(D545,'БАЗА'!$A$5:$E978,5,0)-COUNTIFS($D$2:$D544,D545,$F$2:$F544,F545,$O$2:$O544,"пришел"),"")</f>
        <v/>
      </c>
      <c r="H545" s="96" t="str">
        <f t="shared" si="1"/>
        <v/>
      </c>
      <c r="I545" s="50"/>
      <c r="J545" s="50"/>
      <c r="K545" s="50"/>
      <c r="L545" s="50"/>
      <c r="M545" s="50"/>
      <c r="N545" s="50"/>
      <c r="O545" s="50"/>
    </row>
    <row r="546">
      <c r="A546" s="97"/>
      <c r="B546" s="93"/>
      <c r="C546" s="93" t="str">
        <f t="shared" si="2"/>
        <v/>
      </c>
      <c r="D546" s="50"/>
      <c r="E546" s="95" t="s">
        <v>67</v>
      </c>
      <c r="F546" s="95" t="s">
        <v>67</v>
      </c>
      <c r="G546" s="95" t="str">
        <f>IF(F546&lt;&gt;"",VLOOKUP(D546,'БАЗА'!$A$5:$E978,5,0)-COUNTIFS($D$2:$D545,D546,$F$2:$F545,F546,$O$2:$O545,"пришел"),"")</f>
        <v/>
      </c>
      <c r="H546" s="96" t="str">
        <f t="shared" si="1"/>
        <v/>
      </c>
      <c r="I546" s="50"/>
      <c r="J546" s="50"/>
      <c r="K546" s="50"/>
      <c r="L546" s="50"/>
      <c r="M546" s="50"/>
      <c r="N546" s="50"/>
      <c r="O546" s="50"/>
    </row>
    <row r="547">
      <c r="A547" s="97"/>
      <c r="B547" s="93"/>
      <c r="C547" s="93" t="str">
        <f t="shared" si="2"/>
        <v/>
      </c>
      <c r="D547" s="50"/>
      <c r="E547" s="95" t="s">
        <v>67</v>
      </c>
      <c r="F547" s="95" t="s">
        <v>67</v>
      </c>
      <c r="G547" s="95" t="str">
        <f>IF(F547&lt;&gt;"",VLOOKUP(D547,'БАЗА'!$A$5:$E978,5,0)-COUNTIFS($D$2:$D546,D547,$F$2:$F546,F547,$O$2:$O546,"пришел"),"")</f>
        <v/>
      </c>
      <c r="H547" s="96" t="str">
        <f t="shared" si="1"/>
        <v/>
      </c>
      <c r="I547" s="50"/>
      <c r="J547" s="50"/>
      <c r="K547" s="50"/>
      <c r="L547" s="50"/>
      <c r="M547" s="50"/>
      <c r="N547" s="50"/>
      <c r="O547" s="50"/>
    </row>
    <row r="548">
      <c r="A548" s="97"/>
      <c r="B548" s="93"/>
      <c r="C548" s="93" t="str">
        <f t="shared" si="2"/>
        <v/>
      </c>
      <c r="D548" s="50"/>
      <c r="E548" s="95" t="s">
        <v>67</v>
      </c>
      <c r="F548" s="95" t="s">
        <v>67</v>
      </c>
      <c r="G548" s="95" t="str">
        <f>IF(F548&lt;&gt;"",VLOOKUP(D548,'БАЗА'!$A$5:$E978,5,0)-COUNTIFS($D$2:$D547,D548,$F$2:$F547,F548,$O$2:$O547,"пришел"),"")</f>
        <v/>
      </c>
      <c r="H548" s="96" t="str">
        <f t="shared" si="1"/>
        <v/>
      </c>
      <c r="I548" s="50"/>
      <c r="J548" s="50"/>
      <c r="K548" s="50"/>
      <c r="L548" s="50"/>
      <c r="M548" s="50"/>
      <c r="N548" s="50"/>
      <c r="O548" s="50"/>
    </row>
    <row r="549">
      <c r="A549" s="97"/>
      <c r="B549" s="93"/>
      <c r="C549" s="93" t="str">
        <f t="shared" si="2"/>
        <v/>
      </c>
      <c r="D549" s="50"/>
      <c r="E549" s="95" t="s">
        <v>67</v>
      </c>
      <c r="F549" s="95" t="s">
        <v>67</v>
      </c>
      <c r="G549" s="95" t="str">
        <f>IF(F549&lt;&gt;"",VLOOKUP(D549,'БАЗА'!$A$5:$E978,5,0)-COUNTIFS($D$2:$D548,D549,$F$2:$F548,F549,$O$2:$O548,"пришел"),"")</f>
        <v/>
      </c>
      <c r="H549" s="96" t="str">
        <f t="shared" si="1"/>
        <v/>
      </c>
      <c r="I549" s="50"/>
      <c r="J549" s="50"/>
      <c r="K549" s="50"/>
      <c r="L549" s="50"/>
      <c r="M549" s="50"/>
      <c r="N549" s="50"/>
      <c r="O549" s="50"/>
    </row>
    <row r="550">
      <c r="A550" s="97"/>
      <c r="B550" s="93"/>
      <c r="C550" s="93" t="str">
        <f t="shared" si="2"/>
        <v/>
      </c>
      <c r="D550" s="50"/>
      <c r="E550" s="95" t="s">
        <v>67</v>
      </c>
      <c r="F550" s="95" t="s">
        <v>67</v>
      </c>
      <c r="G550" s="95" t="str">
        <f>IF(F550&lt;&gt;"",VLOOKUP(D550,'БАЗА'!$A$5:$E978,5,0)-COUNTIFS($D$2:$D549,D550,$F$2:$F549,F550,$O$2:$O549,"пришел"),"")</f>
        <v/>
      </c>
      <c r="H550" s="96" t="str">
        <f t="shared" si="1"/>
        <v/>
      </c>
      <c r="I550" s="50"/>
      <c r="J550" s="50"/>
      <c r="K550" s="50"/>
      <c r="L550" s="50"/>
      <c r="M550" s="50"/>
      <c r="N550" s="50"/>
      <c r="O550" s="50"/>
    </row>
    <row r="551">
      <c r="A551" s="97"/>
      <c r="B551" s="93"/>
      <c r="C551" s="93" t="str">
        <f t="shared" si="2"/>
        <v/>
      </c>
      <c r="D551" s="50"/>
      <c r="E551" s="95" t="s">
        <v>67</v>
      </c>
      <c r="F551" s="95" t="s">
        <v>67</v>
      </c>
      <c r="G551" s="95" t="str">
        <f>IF(F551&lt;&gt;"",VLOOKUP(D551,'БАЗА'!$A$5:$E978,5,0)-COUNTIFS($D$2:$D550,D551,$F$2:$F550,F551,$O$2:$O550,"пришел"),"")</f>
        <v/>
      </c>
      <c r="H551" s="96" t="str">
        <f t="shared" si="1"/>
        <v/>
      </c>
      <c r="I551" s="50"/>
      <c r="J551" s="50"/>
      <c r="K551" s="50"/>
      <c r="L551" s="50"/>
      <c r="M551" s="50"/>
      <c r="N551" s="50"/>
      <c r="O551" s="50"/>
    </row>
    <row r="552">
      <c r="A552" s="97"/>
      <c r="B552" s="93"/>
      <c r="C552" s="93" t="str">
        <f t="shared" si="2"/>
        <v/>
      </c>
      <c r="D552" s="50"/>
      <c r="E552" s="95" t="s">
        <v>67</v>
      </c>
      <c r="F552" s="95" t="s">
        <v>67</v>
      </c>
      <c r="G552" s="95" t="str">
        <f>IF(F552&lt;&gt;"",VLOOKUP(D552,'БАЗА'!$A$5:$E978,5,0)-COUNTIFS($D$2:$D551,D552,$F$2:$F551,F552,$O$2:$O551,"пришел"),"")</f>
        <v/>
      </c>
      <c r="H552" s="96" t="str">
        <f t="shared" si="1"/>
        <v/>
      </c>
      <c r="I552" s="50"/>
      <c r="J552" s="50"/>
      <c r="K552" s="50"/>
      <c r="L552" s="50"/>
      <c r="M552" s="50"/>
      <c r="N552" s="50"/>
      <c r="O552" s="50"/>
    </row>
    <row r="553">
      <c r="A553" s="97"/>
      <c r="B553" s="93"/>
      <c r="C553" s="93" t="str">
        <f t="shared" si="2"/>
        <v/>
      </c>
      <c r="D553" s="50"/>
      <c r="E553" s="95" t="s">
        <v>67</v>
      </c>
      <c r="F553" s="95" t="s">
        <v>67</v>
      </c>
      <c r="G553" s="95" t="str">
        <f>IF(F553&lt;&gt;"",VLOOKUP(D553,'БАЗА'!$A$5:$E978,5,0)-COUNTIFS($D$2:$D552,D553,$F$2:$F552,F553,$O$2:$O552,"пришел"),"")</f>
        <v/>
      </c>
      <c r="H553" s="96" t="str">
        <f t="shared" si="1"/>
        <v/>
      </c>
      <c r="I553" s="50"/>
      <c r="J553" s="50"/>
      <c r="K553" s="50"/>
      <c r="L553" s="50"/>
      <c r="M553" s="50"/>
      <c r="N553" s="50"/>
      <c r="O553" s="50"/>
    </row>
    <row r="554">
      <c r="A554" s="97"/>
      <c r="B554" s="93"/>
      <c r="C554" s="93" t="str">
        <f t="shared" si="2"/>
        <v/>
      </c>
      <c r="D554" s="50"/>
      <c r="E554" s="95" t="s">
        <v>67</v>
      </c>
      <c r="F554" s="95" t="s">
        <v>67</v>
      </c>
      <c r="G554" s="95" t="str">
        <f>IF(F554&lt;&gt;"",VLOOKUP(D554,'БАЗА'!$A$5:$E978,5,0)-COUNTIFS($D$2:$D553,D554,$F$2:$F553,F554,$O$2:$O553,"пришел"),"")</f>
        <v/>
      </c>
      <c r="H554" s="96" t="str">
        <f t="shared" si="1"/>
        <v/>
      </c>
      <c r="I554" s="50"/>
      <c r="J554" s="50"/>
      <c r="K554" s="50"/>
      <c r="L554" s="50"/>
      <c r="M554" s="50"/>
      <c r="N554" s="50"/>
      <c r="O554" s="50"/>
    </row>
    <row r="555">
      <c r="A555" s="97"/>
      <c r="B555" s="93"/>
      <c r="C555" s="93" t="str">
        <f t="shared" si="2"/>
        <v/>
      </c>
      <c r="D555" s="50"/>
      <c r="E555" s="95" t="s">
        <v>67</v>
      </c>
      <c r="F555" s="95" t="s">
        <v>67</v>
      </c>
      <c r="G555" s="95" t="str">
        <f>IF(F555&lt;&gt;"",VLOOKUP(D555,'БАЗА'!$A$5:$E978,5,0)-COUNTIFS($D$2:$D554,D555,$F$2:$F554,F555,$O$2:$O554,"пришел"),"")</f>
        <v/>
      </c>
      <c r="H555" s="96" t="str">
        <f t="shared" si="1"/>
        <v/>
      </c>
      <c r="I555" s="50"/>
      <c r="J555" s="50"/>
      <c r="K555" s="50"/>
      <c r="L555" s="50"/>
      <c r="M555" s="50"/>
      <c r="N555" s="50"/>
      <c r="O555" s="50"/>
    </row>
    <row r="556">
      <c r="A556" s="97"/>
      <c r="B556" s="93"/>
      <c r="C556" s="93" t="str">
        <f t="shared" si="2"/>
        <v/>
      </c>
      <c r="D556" s="50"/>
      <c r="E556" s="95" t="s">
        <v>67</v>
      </c>
      <c r="F556" s="95" t="s">
        <v>67</v>
      </c>
      <c r="G556" s="95" t="str">
        <f>IF(F556&lt;&gt;"",VLOOKUP(D556,'БАЗА'!$A$5:$E978,5,0)-COUNTIFS($D$2:$D555,D556,$F$2:$F555,F556,$O$2:$O555,"пришел"),"")</f>
        <v/>
      </c>
      <c r="H556" s="96" t="str">
        <f t="shared" si="1"/>
        <v/>
      </c>
      <c r="I556" s="50"/>
      <c r="J556" s="50"/>
      <c r="K556" s="50"/>
      <c r="L556" s="50"/>
      <c r="M556" s="50"/>
      <c r="N556" s="50"/>
      <c r="O556" s="50"/>
    </row>
    <row r="557">
      <c r="A557" s="97"/>
      <c r="B557" s="93"/>
      <c r="C557" s="93" t="str">
        <f t="shared" si="2"/>
        <v/>
      </c>
      <c r="D557" s="50"/>
      <c r="E557" s="95" t="s">
        <v>67</v>
      </c>
      <c r="F557" s="95" t="s">
        <v>67</v>
      </c>
      <c r="G557" s="95" t="str">
        <f>IF(F557&lt;&gt;"",VLOOKUP(D557,'БАЗА'!$A$5:$E978,5,0)-COUNTIFS($D$2:$D556,D557,$F$2:$F556,F557,$O$2:$O556,"пришел"),"")</f>
        <v/>
      </c>
      <c r="H557" s="96" t="str">
        <f t="shared" si="1"/>
        <v/>
      </c>
      <c r="I557" s="50"/>
      <c r="J557" s="50"/>
      <c r="K557" s="50"/>
      <c r="L557" s="50"/>
      <c r="M557" s="50"/>
      <c r="N557" s="50"/>
      <c r="O557" s="50"/>
    </row>
    <row r="558">
      <c r="A558" s="97"/>
      <c r="B558" s="93"/>
      <c r="C558" s="93" t="str">
        <f t="shared" si="2"/>
        <v/>
      </c>
      <c r="D558" s="50"/>
      <c r="E558" s="95" t="s">
        <v>67</v>
      </c>
      <c r="F558" s="95" t="s">
        <v>67</v>
      </c>
      <c r="G558" s="95" t="str">
        <f>IF(F558&lt;&gt;"",VLOOKUP(D558,'БАЗА'!$A$5:$E978,5,0)-COUNTIFS($D$2:$D557,D558,$F$2:$F557,F558,$O$2:$O557,"пришел"),"")</f>
        <v/>
      </c>
      <c r="H558" s="96" t="str">
        <f t="shared" si="1"/>
        <v/>
      </c>
      <c r="I558" s="50"/>
      <c r="J558" s="50"/>
      <c r="K558" s="50"/>
      <c r="L558" s="50"/>
      <c r="M558" s="50"/>
      <c r="N558" s="50"/>
      <c r="O558" s="50"/>
    </row>
    <row r="559">
      <c r="A559" s="97"/>
      <c r="B559" s="93"/>
      <c r="C559" s="93" t="str">
        <f t="shared" si="2"/>
        <v/>
      </c>
      <c r="D559" s="50"/>
      <c r="E559" s="95" t="s">
        <v>67</v>
      </c>
      <c r="F559" s="95" t="s">
        <v>67</v>
      </c>
      <c r="G559" s="95" t="str">
        <f>IF(F559&lt;&gt;"",VLOOKUP(D559,'БАЗА'!$A$5:$E978,5,0)-COUNTIFS($D$2:$D558,D559,$F$2:$F558,F559,$O$2:$O558,"пришел"),"")</f>
        <v/>
      </c>
      <c r="H559" s="96" t="str">
        <f t="shared" si="1"/>
        <v/>
      </c>
      <c r="I559" s="50"/>
      <c r="J559" s="50"/>
      <c r="K559" s="50"/>
      <c r="L559" s="50"/>
      <c r="M559" s="50"/>
      <c r="N559" s="50"/>
      <c r="O559" s="50"/>
    </row>
    <row r="560">
      <c r="A560" s="97"/>
      <c r="B560" s="93"/>
      <c r="C560" s="93" t="str">
        <f t="shared" si="2"/>
        <v/>
      </c>
      <c r="D560" s="50"/>
      <c r="E560" s="95" t="s">
        <v>67</v>
      </c>
      <c r="F560" s="95" t="s">
        <v>67</v>
      </c>
      <c r="G560" s="95" t="str">
        <f>IF(F560&lt;&gt;"",VLOOKUP(D560,'БАЗА'!$A$5:$E978,5,0)-COUNTIFS($D$2:$D559,D560,$F$2:$F559,F560,$O$2:$O559,"пришел"),"")</f>
        <v/>
      </c>
      <c r="H560" s="96" t="str">
        <f t="shared" si="1"/>
        <v/>
      </c>
      <c r="I560" s="50"/>
      <c r="J560" s="50"/>
      <c r="K560" s="50"/>
      <c r="L560" s="50"/>
      <c r="M560" s="50"/>
      <c r="N560" s="50"/>
      <c r="O560" s="50"/>
    </row>
    <row r="561">
      <c r="A561" s="97"/>
      <c r="B561" s="93"/>
      <c r="C561" s="93" t="str">
        <f t="shared" si="2"/>
        <v/>
      </c>
      <c r="D561" s="50"/>
      <c r="E561" s="95" t="s">
        <v>67</v>
      </c>
      <c r="F561" s="95" t="s">
        <v>67</v>
      </c>
      <c r="G561" s="95" t="str">
        <f>IF(F561&lt;&gt;"",VLOOKUP(D561,'БАЗА'!$A$5:$E978,5,0)-COUNTIFS($D$2:$D560,D561,$F$2:$F560,F561,$O$2:$O560,"пришел"),"")</f>
        <v/>
      </c>
      <c r="H561" s="96" t="str">
        <f t="shared" si="1"/>
        <v/>
      </c>
      <c r="I561" s="50"/>
      <c r="J561" s="50"/>
      <c r="K561" s="50"/>
      <c r="L561" s="50"/>
      <c r="M561" s="50"/>
      <c r="N561" s="50"/>
      <c r="O561" s="50"/>
    </row>
    <row r="562">
      <c r="A562" s="97"/>
      <c r="B562" s="93"/>
      <c r="C562" s="93" t="str">
        <f t="shared" si="2"/>
        <v/>
      </c>
      <c r="D562" s="50"/>
      <c r="E562" s="95" t="s">
        <v>67</v>
      </c>
      <c r="F562" s="95" t="s">
        <v>67</v>
      </c>
      <c r="G562" s="95" t="str">
        <f>IF(F562&lt;&gt;"",VLOOKUP(D562,'БАЗА'!$A$5:$E978,5,0)-COUNTIFS($D$2:$D561,D562,$F$2:$F561,F562,$O$2:$O561,"пришел"),"")</f>
        <v/>
      </c>
      <c r="H562" s="96" t="str">
        <f t="shared" si="1"/>
        <v/>
      </c>
      <c r="I562" s="50"/>
      <c r="J562" s="50"/>
      <c r="K562" s="50"/>
      <c r="L562" s="50"/>
      <c r="M562" s="50"/>
      <c r="N562" s="50"/>
      <c r="O562" s="50"/>
    </row>
    <row r="563">
      <c r="A563" s="97"/>
      <c r="B563" s="93"/>
      <c r="C563" s="93" t="str">
        <f t="shared" si="2"/>
        <v/>
      </c>
      <c r="D563" s="50"/>
      <c r="E563" s="95" t="s">
        <v>67</v>
      </c>
      <c r="F563" s="95" t="s">
        <v>67</v>
      </c>
      <c r="G563" s="95" t="str">
        <f>IF(F563&lt;&gt;"",VLOOKUP(D563,'БАЗА'!$A$5:$E978,5,0)-COUNTIFS($D$2:$D562,D563,$F$2:$F562,F563,$O$2:$O562,"пришел"),"")</f>
        <v/>
      </c>
      <c r="H563" s="96" t="str">
        <f t="shared" si="1"/>
        <v/>
      </c>
      <c r="I563" s="50"/>
      <c r="J563" s="50"/>
      <c r="K563" s="50"/>
      <c r="L563" s="50"/>
      <c r="M563" s="50"/>
      <c r="N563" s="50"/>
      <c r="O563" s="50"/>
    </row>
    <row r="564">
      <c r="A564" s="97"/>
      <c r="B564" s="93"/>
      <c r="C564" s="93" t="str">
        <f t="shared" si="2"/>
        <v/>
      </c>
      <c r="D564" s="50"/>
      <c r="E564" s="95" t="s">
        <v>67</v>
      </c>
      <c r="F564" s="95" t="s">
        <v>67</v>
      </c>
      <c r="G564" s="95" t="str">
        <f>IF(F564&lt;&gt;"",VLOOKUP(D564,'БАЗА'!$A$5:$E978,5,0)-COUNTIFS($D$2:$D563,D564,$F$2:$F563,F564,$O$2:$O563,"пришел"),"")</f>
        <v/>
      </c>
      <c r="H564" s="96" t="str">
        <f t="shared" si="1"/>
        <v/>
      </c>
      <c r="I564" s="50"/>
      <c r="J564" s="50"/>
      <c r="K564" s="50"/>
      <c r="L564" s="50"/>
      <c r="M564" s="50"/>
      <c r="N564" s="50"/>
      <c r="O564" s="50"/>
    </row>
    <row r="565">
      <c r="A565" s="97"/>
      <c r="B565" s="93"/>
      <c r="C565" s="93" t="str">
        <f t="shared" si="2"/>
        <v/>
      </c>
      <c r="D565" s="50"/>
      <c r="E565" s="95" t="s">
        <v>67</v>
      </c>
      <c r="F565" s="95" t="s">
        <v>67</v>
      </c>
      <c r="G565" s="95" t="str">
        <f>IF(F565&lt;&gt;"",VLOOKUP(D565,'БАЗА'!$A$5:$E978,5,0)-COUNTIFS($D$2:$D564,D565,$F$2:$F564,F565,$O$2:$O564,"пришел"),"")</f>
        <v/>
      </c>
      <c r="H565" s="96" t="str">
        <f t="shared" si="1"/>
        <v/>
      </c>
      <c r="I565" s="50"/>
      <c r="J565" s="50"/>
      <c r="K565" s="50"/>
      <c r="L565" s="50"/>
      <c r="M565" s="50"/>
      <c r="N565" s="50"/>
      <c r="O565" s="50"/>
    </row>
    <row r="566">
      <c r="A566" s="97"/>
      <c r="B566" s="93"/>
      <c r="C566" s="93" t="str">
        <f t="shared" si="2"/>
        <v/>
      </c>
      <c r="D566" s="50"/>
      <c r="E566" s="95" t="s">
        <v>67</v>
      </c>
      <c r="F566" s="95" t="s">
        <v>67</v>
      </c>
      <c r="G566" s="95" t="str">
        <f>IF(F566&lt;&gt;"",VLOOKUP(D566,'БАЗА'!$A$5:$E978,5,0)-COUNTIFS($D$2:$D565,D566,$F$2:$F565,F566,$O$2:$O565,"пришел"),"")</f>
        <v/>
      </c>
      <c r="H566" s="96" t="str">
        <f t="shared" si="1"/>
        <v/>
      </c>
      <c r="I566" s="50"/>
      <c r="J566" s="50"/>
      <c r="K566" s="50"/>
      <c r="L566" s="50"/>
      <c r="M566" s="50"/>
      <c r="N566" s="50"/>
      <c r="O566" s="50"/>
    </row>
    <row r="567">
      <c r="A567" s="97"/>
      <c r="B567" s="93"/>
      <c r="C567" s="93" t="str">
        <f t="shared" si="2"/>
        <v/>
      </c>
      <c r="D567" s="50"/>
      <c r="E567" s="95" t="s">
        <v>67</v>
      </c>
      <c r="F567" s="95" t="s">
        <v>67</v>
      </c>
      <c r="G567" s="95" t="str">
        <f>IF(F567&lt;&gt;"",VLOOKUP(D567,'БАЗА'!$A$5:$E978,5,0)-COUNTIFS($D$2:$D566,D567,$F$2:$F566,F567,$O$2:$O566,"пришел"),"")</f>
        <v/>
      </c>
      <c r="H567" s="96" t="str">
        <f t="shared" si="1"/>
        <v/>
      </c>
      <c r="I567" s="50"/>
      <c r="J567" s="50"/>
      <c r="K567" s="50"/>
      <c r="L567" s="50"/>
      <c r="M567" s="50"/>
      <c r="N567" s="50"/>
      <c r="O567" s="50"/>
    </row>
    <row r="568">
      <c r="A568" s="97"/>
      <c r="B568" s="93"/>
      <c r="C568" s="93" t="str">
        <f t="shared" si="2"/>
        <v/>
      </c>
      <c r="D568" s="50"/>
      <c r="E568" s="95" t="s">
        <v>67</v>
      </c>
      <c r="F568" s="95" t="s">
        <v>67</v>
      </c>
      <c r="G568" s="95" t="str">
        <f>IF(F568&lt;&gt;"",VLOOKUP(D568,'БАЗА'!$A$5:$E978,5,0)-COUNTIFS($D$2:$D567,D568,$F$2:$F567,F568,$O$2:$O567,"пришел"),"")</f>
        <v/>
      </c>
      <c r="H568" s="96" t="str">
        <f t="shared" si="1"/>
        <v/>
      </c>
      <c r="I568" s="50"/>
      <c r="J568" s="50"/>
      <c r="K568" s="50"/>
      <c r="L568" s="50"/>
      <c r="M568" s="50"/>
      <c r="N568" s="50"/>
      <c r="O568" s="50"/>
    </row>
    <row r="569">
      <c r="A569" s="97"/>
      <c r="B569" s="93"/>
      <c r="C569" s="93" t="str">
        <f t="shared" si="2"/>
        <v/>
      </c>
      <c r="D569" s="50"/>
      <c r="E569" s="95" t="s">
        <v>67</v>
      </c>
      <c r="F569" s="95" t="s">
        <v>67</v>
      </c>
      <c r="G569" s="95" t="str">
        <f>IF(F569&lt;&gt;"",VLOOKUP(D569,'БАЗА'!$A$5:$E978,5,0)-COUNTIFS($D$2:$D568,D569,$F$2:$F568,F569,$O$2:$O568,"пришел"),"")</f>
        <v/>
      </c>
      <c r="H569" s="96" t="str">
        <f t="shared" si="1"/>
        <v/>
      </c>
      <c r="I569" s="50"/>
      <c r="J569" s="50"/>
      <c r="K569" s="50"/>
      <c r="L569" s="50"/>
      <c r="M569" s="50"/>
      <c r="N569" s="50"/>
      <c r="O569" s="50"/>
    </row>
    <row r="570">
      <c r="A570" s="97"/>
      <c r="B570" s="93"/>
      <c r="C570" s="93" t="str">
        <f t="shared" si="2"/>
        <v/>
      </c>
      <c r="D570" s="50"/>
      <c r="E570" s="95" t="s">
        <v>67</v>
      </c>
      <c r="F570" s="95" t="s">
        <v>67</v>
      </c>
      <c r="G570" s="95" t="str">
        <f>IF(F570&lt;&gt;"",VLOOKUP(D570,'БАЗА'!$A$5:$E978,5,0)-COUNTIFS($D$2:$D569,D570,$F$2:$F569,F570,$O$2:$O569,"пришел"),"")</f>
        <v/>
      </c>
      <c r="H570" s="96" t="str">
        <f t="shared" si="1"/>
        <v/>
      </c>
      <c r="I570" s="50"/>
      <c r="J570" s="50"/>
      <c r="K570" s="50"/>
      <c r="L570" s="50"/>
      <c r="M570" s="50"/>
      <c r="N570" s="50"/>
      <c r="O570" s="50"/>
    </row>
    <row r="571">
      <c r="A571" s="97"/>
      <c r="B571" s="93"/>
      <c r="C571" s="93" t="str">
        <f t="shared" si="2"/>
        <v/>
      </c>
      <c r="D571" s="50"/>
      <c r="E571" s="95" t="s">
        <v>67</v>
      </c>
      <c r="F571" s="95" t="s">
        <v>67</v>
      </c>
      <c r="G571" s="95" t="str">
        <f>IF(F571&lt;&gt;"",VLOOKUP(D571,'БАЗА'!$A$5:$E978,5,0)-COUNTIFS($D$2:$D570,D571,$F$2:$F570,F571,$O$2:$O570,"пришел"),"")</f>
        <v/>
      </c>
      <c r="H571" s="96" t="str">
        <f t="shared" si="1"/>
        <v/>
      </c>
      <c r="I571" s="50"/>
      <c r="J571" s="50"/>
      <c r="K571" s="50"/>
      <c r="L571" s="50"/>
      <c r="M571" s="50"/>
      <c r="N571" s="50"/>
      <c r="O571" s="50"/>
    </row>
    <row r="572">
      <c r="A572" s="97"/>
      <c r="B572" s="93"/>
      <c r="C572" s="93" t="str">
        <f t="shared" si="2"/>
        <v/>
      </c>
      <c r="D572" s="50"/>
      <c r="E572" s="95" t="s">
        <v>67</v>
      </c>
      <c r="F572" s="95" t="s">
        <v>67</v>
      </c>
      <c r="G572" s="95" t="str">
        <f>IF(F572&lt;&gt;"",VLOOKUP(D572,'БАЗА'!$A$5:$E978,5,0)-COUNTIFS($D$2:$D571,D572,$F$2:$F571,F572,$O$2:$O571,"пришел"),"")</f>
        <v/>
      </c>
      <c r="H572" s="96" t="str">
        <f t="shared" si="1"/>
        <v/>
      </c>
      <c r="I572" s="50"/>
      <c r="J572" s="50"/>
      <c r="K572" s="50"/>
      <c r="L572" s="50"/>
      <c r="M572" s="50"/>
      <c r="N572" s="50"/>
      <c r="O572" s="50"/>
    </row>
    <row r="573">
      <c r="A573" s="97"/>
      <c r="B573" s="93"/>
      <c r="C573" s="93" t="str">
        <f t="shared" si="2"/>
        <v/>
      </c>
      <c r="D573" s="50"/>
      <c r="E573" s="95" t="s">
        <v>67</v>
      </c>
      <c r="F573" s="95" t="s">
        <v>67</v>
      </c>
      <c r="G573" s="95" t="str">
        <f>IF(F573&lt;&gt;"",VLOOKUP(D573,'БАЗА'!$A$5:$E978,5,0)-COUNTIFS($D$2:$D572,D573,$F$2:$F572,F573,$O$2:$O572,"пришел"),"")</f>
        <v/>
      </c>
      <c r="H573" s="96" t="str">
        <f t="shared" si="1"/>
        <v/>
      </c>
      <c r="I573" s="50"/>
      <c r="J573" s="50"/>
      <c r="K573" s="50"/>
      <c r="L573" s="50"/>
      <c r="M573" s="50"/>
      <c r="N573" s="50"/>
      <c r="O573" s="50"/>
    </row>
    <row r="574">
      <c r="A574" s="97"/>
      <c r="B574" s="93"/>
      <c r="C574" s="93" t="str">
        <f t="shared" si="2"/>
        <v/>
      </c>
      <c r="D574" s="50"/>
      <c r="E574" s="95" t="s">
        <v>67</v>
      </c>
      <c r="F574" s="95" t="s">
        <v>67</v>
      </c>
      <c r="G574" s="95" t="str">
        <f>IF(F574&lt;&gt;"",VLOOKUP(D574,'БАЗА'!$A$5:$E978,5,0)-COUNTIFS($D$2:$D573,D574,$F$2:$F573,F574,$O$2:$O573,"пришел"),"")</f>
        <v/>
      </c>
      <c r="H574" s="96" t="str">
        <f t="shared" si="1"/>
        <v/>
      </c>
      <c r="I574" s="50"/>
      <c r="J574" s="50"/>
      <c r="K574" s="50"/>
      <c r="L574" s="50"/>
      <c r="M574" s="50"/>
      <c r="N574" s="50"/>
      <c r="O574" s="50"/>
    </row>
    <row r="575">
      <c r="A575" s="97"/>
      <c r="B575" s="93"/>
      <c r="C575" s="93" t="str">
        <f t="shared" si="2"/>
        <v/>
      </c>
      <c r="D575" s="50"/>
      <c r="E575" s="95" t="s">
        <v>67</v>
      </c>
      <c r="F575" s="95" t="s">
        <v>67</v>
      </c>
      <c r="G575" s="95" t="str">
        <f>IF(F575&lt;&gt;"",VLOOKUP(D575,'БАЗА'!$A$5:$E978,5,0)-COUNTIFS($D$2:$D574,D575,$F$2:$F574,F575,$O$2:$O574,"пришел"),"")</f>
        <v/>
      </c>
      <c r="H575" s="96" t="str">
        <f t="shared" si="1"/>
        <v/>
      </c>
      <c r="I575" s="50"/>
      <c r="J575" s="50"/>
      <c r="K575" s="50"/>
      <c r="L575" s="50"/>
      <c r="M575" s="50"/>
      <c r="N575" s="50"/>
      <c r="O575" s="50"/>
    </row>
    <row r="576">
      <c r="A576" s="97"/>
      <c r="B576" s="93"/>
      <c r="C576" s="93" t="str">
        <f t="shared" si="2"/>
        <v/>
      </c>
      <c r="D576" s="50"/>
      <c r="E576" s="95" t="s">
        <v>67</v>
      </c>
      <c r="F576" s="95" t="s">
        <v>67</v>
      </c>
      <c r="G576" s="95" t="str">
        <f>IF(F576&lt;&gt;"",VLOOKUP(D576,'БАЗА'!$A$5:$E978,5,0)-COUNTIFS($D$2:$D575,D576,$F$2:$F575,F576,$O$2:$O575,"пришел"),"")</f>
        <v/>
      </c>
      <c r="H576" s="96" t="str">
        <f t="shared" si="1"/>
        <v/>
      </c>
      <c r="I576" s="50"/>
      <c r="J576" s="50"/>
      <c r="K576" s="50"/>
      <c r="L576" s="50"/>
      <c r="M576" s="50"/>
      <c r="N576" s="50"/>
      <c r="O576" s="50"/>
    </row>
    <row r="577">
      <c r="A577" s="97"/>
      <c r="B577" s="93"/>
      <c r="C577" s="93" t="str">
        <f t="shared" si="2"/>
        <v/>
      </c>
      <c r="D577" s="50"/>
      <c r="E577" s="95" t="s">
        <v>67</v>
      </c>
      <c r="F577" s="95" t="s">
        <v>67</v>
      </c>
      <c r="G577" s="95" t="str">
        <f>IF(F577&lt;&gt;"",VLOOKUP(D577,'БАЗА'!$A$5:$E978,5,0)-COUNTIFS($D$2:$D576,D577,$F$2:$F576,F577,$O$2:$O576,"пришел"),"")</f>
        <v/>
      </c>
      <c r="H577" s="96" t="str">
        <f t="shared" si="1"/>
        <v/>
      </c>
      <c r="I577" s="50"/>
      <c r="J577" s="50"/>
      <c r="K577" s="50"/>
      <c r="L577" s="50"/>
      <c r="M577" s="50"/>
      <c r="N577" s="50"/>
      <c r="O577" s="50"/>
    </row>
    <row r="578">
      <c r="A578" s="97"/>
      <c r="B578" s="93"/>
      <c r="C578" s="93" t="str">
        <f t="shared" si="2"/>
        <v/>
      </c>
      <c r="D578" s="50"/>
      <c r="E578" s="95" t="s">
        <v>67</v>
      </c>
      <c r="F578" s="95" t="s">
        <v>67</v>
      </c>
      <c r="G578" s="95" t="str">
        <f>IF(F578&lt;&gt;"",VLOOKUP(D578,'БАЗА'!$A$5:$E978,5,0)-COUNTIFS($D$2:$D577,D578,$F$2:$F577,F578,$O$2:$O577,"пришел"),"")</f>
        <v/>
      </c>
      <c r="H578" s="96" t="str">
        <f t="shared" si="1"/>
        <v/>
      </c>
      <c r="I578" s="50"/>
      <c r="J578" s="50"/>
      <c r="K578" s="50"/>
      <c r="L578" s="50"/>
      <c r="M578" s="50"/>
      <c r="N578" s="50"/>
      <c r="O578" s="50"/>
    </row>
    <row r="579">
      <c r="A579" s="97"/>
      <c r="B579" s="93"/>
      <c r="C579" s="93" t="str">
        <f t="shared" si="2"/>
        <v/>
      </c>
      <c r="D579" s="50"/>
      <c r="E579" s="95" t="s">
        <v>67</v>
      </c>
      <c r="F579" s="95" t="s">
        <v>67</v>
      </c>
      <c r="G579" s="95" t="str">
        <f>IF(F579&lt;&gt;"",VLOOKUP(D579,'БАЗА'!$A$5:$E978,5,0)-COUNTIFS($D$2:$D578,D579,$F$2:$F578,F579,$O$2:$O578,"пришел"),"")</f>
        <v/>
      </c>
      <c r="H579" s="96" t="str">
        <f t="shared" si="1"/>
        <v/>
      </c>
      <c r="I579" s="50"/>
      <c r="J579" s="50"/>
      <c r="K579" s="50"/>
      <c r="L579" s="50"/>
      <c r="M579" s="50"/>
      <c r="N579" s="50"/>
      <c r="O579" s="50"/>
    </row>
    <row r="580">
      <c r="A580" s="97"/>
      <c r="B580" s="93"/>
      <c r="C580" s="93" t="str">
        <f t="shared" si="2"/>
        <v/>
      </c>
      <c r="D580" s="50"/>
      <c r="E580" s="95" t="s">
        <v>67</v>
      </c>
      <c r="F580" s="95" t="s">
        <v>67</v>
      </c>
      <c r="G580" s="95" t="str">
        <f>IF(F580&lt;&gt;"",VLOOKUP(D580,'БАЗА'!$A$5:$E978,5,0)-COUNTIFS($D$2:$D579,D580,$F$2:$F579,F580,$O$2:$O579,"пришел"),"")</f>
        <v/>
      </c>
      <c r="H580" s="96" t="str">
        <f t="shared" si="1"/>
        <v/>
      </c>
      <c r="I580" s="50"/>
      <c r="J580" s="50"/>
      <c r="K580" s="50"/>
      <c r="L580" s="50"/>
      <c r="M580" s="50"/>
      <c r="N580" s="50"/>
      <c r="O580" s="50"/>
    </row>
    <row r="581">
      <c r="A581" s="97"/>
      <c r="B581" s="93"/>
      <c r="C581" s="93" t="str">
        <f t="shared" si="2"/>
        <v/>
      </c>
      <c r="D581" s="50"/>
      <c r="E581" s="95" t="s">
        <v>67</v>
      </c>
      <c r="F581" s="95" t="s">
        <v>67</v>
      </c>
      <c r="G581" s="95" t="str">
        <f>IF(F581&lt;&gt;"",VLOOKUP(D581,'БАЗА'!$A$5:$E978,5,0)-COUNTIFS($D$2:$D580,D581,$F$2:$F580,F581,$O$2:$O580,"пришел"),"")</f>
        <v/>
      </c>
      <c r="H581" s="96" t="str">
        <f t="shared" si="1"/>
        <v/>
      </c>
      <c r="I581" s="50"/>
      <c r="J581" s="50"/>
      <c r="K581" s="50"/>
      <c r="L581" s="50"/>
      <c r="M581" s="50"/>
      <c r="N581" s="50"/>
      <c r="O581" s="50"/>
    </row>
    <row r="582">
      <c r="A582" s="97"/>
      <c r="B582" s="93"/>
      <c r="C582" s="93" t="str">
        <f t="shared" si="2"/>
        <v/>
      </c>
      <c r="D582" s="50"/>
      <c r="E582" s="95" t="s">
        <v>67</v>
      </c>
      <c r="F582" s="95" t="s">
        <v>67</v>
      </c>
      <c r="G582" s="95" t="str">
        <f>IF(F582&lt;&gt;"",VLOOKUP(D582,'БАЗА'!$A$5:$E978,5,0)-COUNTIFS($D$2:$D581,D582,$F$2:$F581,F582,$O$2:$O581,"пришел"),"")</f>
        <v/>
      </c>
      <c r="H582" s="96" t="str">
        <f t="shared" si="1"/>
        <v/>
      </c>
      <c r="I582" s="50"/>
      <c r="J582" s="50"/>
      <c r="K582" s="50"/>
      <c r="L582" s="50"/>
      <c r="M582" s="50"/>
      <c r="N582" s="50"/>
      <c r="O582" s="50"/>
    </row>
    <row r="583">
      <c r="A583" s="97"/>
      <c r="B583" s="93"/>
      <c r="C583" s="93" t="str">
        <f t="shared" si="2"/>
        <v/>
      </c>
      <c r="D583" s="50"/>
      <c r="E583" s="95" t="s">
        <v>67</v>
      </c>
      <c r="F583" s="95" t="s">
        <v>67</v>
      </c>
      <c r="G583" s="95" t="str">
        <f>IF(F583&lt;&gt;"",VLOOKUP(D583,'БАЗА'!$A$5:$E978,5,0)-COUNTIFS($D$2:$D582,D583,$F$2:$F582,F583,$O$2:$O582,"пришел"),"")</f>
        <v/>
      </c>
      <c r="H583" s="96" t="str">
        <f t="shared" si="1"/>
        <v/>
      </c>
      <c r="I583" s="50"/>
      <c r="J583" s="50"/>
      <c r="K583" s="50"/>
      <c r="L583" s="50"/>
      <c r="M583" s="50"/>
      <c r="N583" s="50"/>
      <c r="O583" s="50"/>
    </row>
    <row r="584">
      <c r="A584" s="97"/>
      <c r="B584" s="93"/>
      <c r="C584" s="93" t="str">
        <f t="shared" si="2"/>
        <v/>
      </c>
      <c r="D584" s="50"/>
      <c r="E584" s="95" t="s">
        <v>67</v>
      </c>
      <c r="F584" s="95" t="s">
        <v>67</v>
      </c>
      <c r="G584" s="95" t="str">
        <f>IF(F584&lt;&gt;"",VLOOKUP(D584,'БАЗА'!$A$5:$E978,5,0)-COUNTIFS($D$2:$D583,D584,$F$2:$F583,F584,$O$2:$O583,"пришел"),"")</f>
        <v/>
      </c>
      <c r="H584" s="96" t="str">
        <f t="shared" si="1"/>
        <v/>
      </c>
      <c r="I584" s="50"/>
      <c r="J584" s="50"/>
      <c r="K584" s="50"/>
      <c r="L584" s="50"/>
      <c r="M584" s="50"/>
      <c r="N584" s="50"/>
      <c r="O584" s="50"/>
    </row>
    <row r="585">
      <c r="A585" s="97"/>
      <c r="B585" s="93"/>
      <c r="C585" s="93" t="str">
        <f t="shared" si="2"/>
        <v/>
      </c>
      <c r="D585" s="50"/>
      <c r="E585" s="95" t="s">
        <v>67</v>
      </c>
      <c r="F585" s="95" t="s">
        <v>67</v>
      </c>
      <c r="G585" s="95" t="str">
        <f>IF(F585&lt;&gt;"",VLOOKUP(D585,'БАЗА'!$A$5:$E978,5,0)-COUNTIFS($D$2:$D584,D585,$F$2:$F584,F585,$O$2:$O584,"пришел"),"")</f>
        <v/>
      </c>
      <c r="H585" s="96" t="str">
        <f t="shared" si="1"/>
        <v/>
      </c>
      <c r="I585" s="50"/>
      <c r="J585" s="50"/>
      <c r="K585" s="50"/>
      <c r="L585" s="50"/>
      <c r="M585" s="50"/>
      <c r="N585" s="50"/>
      <c r="O585" s="50"/>
    </row>
    <row r="586">
      <c r="A586" s="97"/>
      <c r="B586" s="93"/>
      <c r="C586" s="93" t="str">
        <f t="shared" si="2"/>
        <v/>
      </c>
      <c r="D586" s="50"/>
      <c r="E586" s="95" t="s">
        <v>67</v>
      </c>
      <c r="F586" s="95" t="s">
        <v>67</v>
      </c>
      <c r="G586" s="95" t="str">
        <f>IF(F586&lt;&gt;"",VLOOKUP(D586,'БАЗА'!$A$5:$E978,5,0)-COUNTIFS($D$2:$D585,D586,$F$2:$F585,F586,$O$2:$O585,"пришел"),"")</f>
        <v/>
      </c>
      <c r="H586" s="96" t="str">
        <f t="shared" si="1"/>
        <v/>
      </c>
      <c r="I586" s="50"/>
      <c r="J586" s="50"/>
      <c r="K586" s="50"/>
      <c r="L586" s="50"/>
      <c r="M586" s="50"/>
      <c r="N586" s="50"/>
      <c r="O586" s="50"/>
    </row>
    <row r="587">
      <c r="A587" s="97"/>
      <c r="B587" s="93"/>
      <c r="C587" s="93" t="str">
        <f t="shared" si="2"/>
        <v/>
      </c>
      <c r="D587" s="50"/>
      <c r="E587" s="95" t="s">
        <v>67</v>
      </c>
      <c r="F587" s="95" t="s">
        <v>67</v>
      </c>
      <c r="G587" s="95" t="str">
        <f>IF(F587&lt;&gt;"",VLOOKUP(D587,'БАЗА'!$A$5:$E978,5,0)-COUNTIFS($D$2:$D586,D587,$F$2:$F586,F587,$O$2:$O586,"пришел"),"")</f>
        <v/>
      </c>
      <c r="H587" s="96" t="str">
        <f t="shared" si="1"/>
        <v/>
      </c>
      <c r="I587" s="50"/>
      <c r="J587" s="50"/>
      <c r="K587" s="50"/>
      <c r="L587" s="50"/>
      <c r="M587" s="50"/>
      <c r="N587" s="50"/>
      <c r="O587" s="50"/>
    </row>
    <row r="588">
      <c r="A588" s="97"/>
      <c r="B588" s="93"/>
      <c r="C588" s="93" t="str">
        <f t="shared" si="2"/>
        <v/>
      </c>
      <c r="D588" s="50"/>
      <c r="E588" s="95" t="s">
        <v>67</v>
      </c>
      <c r="F588" s="95" t="s">
        <v>67</v>
      </c>
      <c r="G588" s="95" t="str">
        <f>IF(F588&lt;&gt;"",VLOOKUP(D588,'БАЗА'!$A$5:$E978,5,0)-COUNTIFS($D$2:$D587,D588,$F$2:$F587,F588,$O$2:$O587,"пришел"),"")</f>
        <v/>
      </c>
      <c r="H588" s="96" t="str">
        <f t="shared" si="1"/>
        <v/>
      </c>
      <c r="I588" s="50"/>
      <c r="J588" s="50"/>
      <c r="K588" s="50"/>
      <c r="L588" s="50"/>
      <c r="M588" s="50"/>
      <c r="N588" s="50"/>
      <c r="O588" s="50"/>
    </row>
    <row r="589">
      <c r="A589" s="97"/>
      <c r="B589" s="93"/>
      <c r="C589" s="93" t="str">
        <f t="shared" si="2"/>
        <v/>
      </c>
      <c r="D589" s="50"/>
      <c r="E589" s="95" t="s">
        <v>67</v>
      </c>
      <c r="F589" s="95" t="s">
        <v>67</v>
      </c>
      <c r="G589" s="95" t="str">
        <f>IF(F589&lt;&gt;"",VLOOKUP(D589,'БАЗА'!$A$5:$E978,5,0)-COUNTIFS($D$2:$D588,D589,$F$2:$F588,F589,$O$2:$O588,"пришел"),"")</f>
        <v/>
      </c>
      <c r="H589" s="96" t="str">
        <f t="shared" si="1"/>
        <v/>
      </c>
      <c r="I589" s="50"/>
      <c r="J589" s="50"/>
      <c r="K589" s="50"/>
      <c r="L589" s="50"/>
      <c r="M589" s="50"/>
      <c r="N589" s="50"/>
      <c r="O589" s="50"/>
    </row>
    <row r="590">
      <c r="A590" s="97"/>
      <c r="B590" s="93"/>
      <c r="C590" s="93" t="str">
        <f t="shared" si="2"/>
        <v/>
      </c>
      <c r="D590" s="50"/>
      <c r="E590" s="95" t="s">
        <v>67</v>
      </c>
      <c r="F590" s="95" t="s">
        <v>67</v>
      </c>
      <c r="G590" s="95" t="str">
        <f>IF(F590&lt;&gt;"",VLOOKUP(D590,'БАЗА'!$A$5:$E978,5,0)-COUNTIFS($D$2:$D589,D590,$F$2:$F589,F590,$O$2:$O589,"пришел"),"")</f>
        <v/>
      </c>
      <c r="H590" s="96" t="str">
        <f t="shared" si="1"/>
        <v/>
      </c>
      <c r="I590" s="50"/>
      <c r="J590" s="50"/>
      <c r="K590" s="50"/>
      <c r="L590" s="50"/>
      <c r="M590" s="50"/>
      <c r="N590" s="50"/>
      <c r="O590" s="50"/>
    </row>
    <row r="591">
      <c r="A591" s="97"/>
      <c r="B591" s="93"/>
      <c r="C591" s="93" t="str">
        <f t="shared" si="2"/>
        <v/>
      </c>
      <c r="D591" s="50"/>
      <c r="E591" s="95" t="s">
        <v>67</v>
      </c>
      <c r="F591" s="95" t="s">
        <v>67</v>
      </c>
      <c r="G591" s="95" t="str">
        <f>IF(F591&lt;&gt;"",VLOOKUP(D591,'БАЗА'!$A$5:$E978,5,0)-COUNTIFS($D$2:$D590,D591,$F$2:$F590,F591,$O$2:$O590,"пришел"),"")</f>
        <v/>
      </c>
      <c r="H591" s="96" t="str">
        <f t="shared" si="1"/>
        <v/>
      </c>
      <c r="I591" s="50"/>
      <c r="J591" s="50"/>
      <c r="K591" s="50"/>
      <c r="L591" s="50"/>
      <c r="M591" s="50"/>
      <c r="N591" s="50"/>
      <c r="O591" s="50"/>
    </row>
    <row r="592">
      <c r="A592" s="97"/>
      <c r="B592" s="93"/>
      <c r="C592" s="93" t="str">
        <f t="shared" si="2"/>
        <v/>
      </c>
      <c r="D592" s="50"/>
      <c r="E592" s="95" t="s">
        <v>67</v>
      </c>
      <c r="F592" s="95" t="s">
        <v>67</v>
      </c>
      <c r="G592" s="95" t="str">
        <f>IF(F592&lt;&gt;"",VLOOKUP(D592,'БАЗА'!$A$5:$E978,5,0)-COUNTIFS($D$2:$D591,D592,$F$2:$F591,F592,$O$2:$O591,"пришел"),"")</f>
        <v/>
      </c>
      <c r="H592" s="96" t="str">
        <f t="shared" si="1"/>
        <v/>
      </c>
      <c r="I592" s="50"/>
      <c r="J592" s="50"/>
      <c r="K592" s="50"/>
      <c r="L592" s="50"/>
      <c r="M592" s="50"/>
      <c r="N592" s="50"/>
      <c r="O592" s="50"/>
    </row>
    <row r="593">
      <c r="A593" s="97"/>
      <c r="B593" s="93"/>
      <c r="C593" s="93" t="str">
        <f t="shared" si="2"/>
        <v/>
      </c>
      <c r="D593" s="50"/>
      <c r="E593" s="95" t="s">
        <v>67</v>
      </c>
      <c r="F593" s="95" t="s">
        <v>67</v>
      </c>
      <c r="G593" s="95" t="str">
        <f>IF(F593&lt;&gt;"",VLOOKUP(D593,'БАЗА'!$A$5:$E978,5,0)-COUNTIFS($D$2:$D592,D593,$F$2:$F592,F593,$O$2:$O592,"пришел"),"")</f>
        <v/>
      </c>
      <c r="H593" s="96" t="str">
        <f t="shared" si="1"/>
        <v/>
      </c>
      <c r="I593" s="50"/>
      <c r="J593" s="50"/>
      <c r="K593" s="50"/>
      <c r="L593" s="50"/>
      <c r="M593" s="50"/>
      <c r="N593" s="50"/>
      <c r="O593" s="50"/>
    </row>
    <row r="594">
      <c r="A594" s="97"/>
      <c r="B594" s="93"/>
      <c r="C594" s="93" t="str">
        <f t="shared" si="2"/>
        <v/>
      </c>
      <c r="D594" s="50"/>
      <c r="E594" s="95" t="s">
        <v>67</v>
      </c>
      <c r="F594" s="95" t="s">
        <v>67</v>
      </c>
      <c r="G594" s="95" t="str">
        <f>IF(F594&lt;&gt;"",VLOOKUP(D594,'БАЗА'!$A$5:$E978,5,0)-COUNTIFS($D$2:$D593,D594,$F$2:$F593,F594,$O$2:$O593,"пришел"),"")</f>
        <v/>
      </c>
      <c r="H594" s="96" t="str">
        <f t="shared" si="1"/>
        <v/>
      </c>
      <c r="I594" s="50"/>
      <c r="J594" s="50"/>
      <c r="K594" s="50"/>
      <c r="L594" s="50"/>
      <c r="M594" s="50"/>
      <c r="N594" s="50"/>
      <c r="O594" s="50"/>
    </row>
    <row r="595">
      <c r="A595" s="97"/>
      <c r="B595" s="93"/>
      <c r="C595" s="93" t="str">
        <f t="shared" si="2"/>
        <v/>
      </c>
      <c r="D595" s="50"/>
      <c r="E595" s="95" t="s">
        <v>67</v>
      </c>
      <c r="F595" s="95" t="s">
        <v>67</v>
      </c>
      <c r="G595" s="95" t="str">
        <f>IF(F595&lt;&gt;"",VLOOKUP(D595,'БАЗА'!$A$5:$E978,5,0)-COUNTIFS($D$2:$D594,D595,$F$2:$F594,F595,$O$2:$O594,"пришел"),"")</f>
        <v/>
      </c>
      <c r="H595" s="96" t="str">
        <f t="shared" si="1"/>
        <v/>
      </c>
      <c r="I595" s="50"/>
      <c r="J595" s="50"/>
      <c r="K595" s="50"/>
      <c r="L595" s="50"/>
      <c r="M595" s="50"/>
      <c r="N595" s="50"/>
      <c r="O595" s="50"/>
    </row>
    <row r="596">
      <c r="A596" s="97"/>
      <c r="B596" s="93"/>
      <c r="C596" s="93" t="str">
        <f t="shared" si="2"/>
        <v/>
      </c>
      <c r="D596" s="50"/>
      <c r="E596" s="95" t="s">
        <v>67</v>
      </c>
      <c r="F596" s="95" t="s">
        <v>67</v>
      </c>
      <c r="G596" s="95" t="str">
        <f>IF(F596&lt;&gt;"",VLOOKUP(D596,'БАЗА'!$A$5:$E978,5,0)-COUNTIFS($D$2:$D595,D596,$F$2:$F595,F596,$O$2:$O595,"пришел"),"")</f>
        <v/>
      </c>
      <c r="H596" s="96" t="str">
        <f t="shared" si="1"/>
        <v/>
      </c>
      <c r="I596" s="50"/>
      <c r="J596" s="50"/>
      <c r="K596" s="50"/>
      <c r="L596" s="50"/>
      <c r="M596" s="50"/>
      <c r="N596" s="50"/>
      <c r="O596" s="50"/>
    </row>
    <row r="597">
      <c r="A597" s="97"/>
      <c r="B597" s="93"/>
      <c r="C597" s="93" t="str">
        <f t="shared" si="2"/>
        <v/>
      </c>
      <c r="D597" s="50"/>
      <c r="E597" s="95" t="s">
        <v>67</v>
      </c>
      <c r="F597" s="95" t="s">
        <v>67</v>
      </c>
      <c r="G597" s="95" t="str">
        <f>IF(F597&lt;&gt;"",VLOOKUP(D597,'БАЗА'!$A$5:$E978,5,0)-COUNTIFS($D$2:$D596,D597,$F$2:$F596,F597,$O$2:$O596,"пришел"),"")</f>
        <v/>
      </c>
      <c r="H597" s="96" t="str">
        <f t="shared" si="1"/>
        <v/>
      </c>
      <c r="I597" s="50"/>
      <c r="J597" s="50"/>
      <c r="K597" s="50"/>
      <c r="L597" s="50"/>
      <c r="M597" s="50"/>
      <c r="N597" s="50"/>
      <c r="O597" s="50"/>
    </row>
    <row r="598">
      <c r="A598" s="97"/>
      <c r="B598" s="93"/>
      <c r="C598" s="93" t="str">
        <f t="shared" si="2"/>
        <v/>
      </c>
      <c r="D598" s="50"/>
      <c r="E598" s="95" t="s">
        <v>67</v>
      </c>
      <c r="F598" s="95" t="s">
        <v>67</v>
      </c>
      <c r="G598" s="95" t="str">
        <f>IF(F598&lt;&gt;"",VLOOKUP(D598,'БАЗА'!$A$5:$E978,5,0)-COUNTIFS($D$2:$D597,D598,$F$2:$F597,F598,$O$2:$O597,"пришел"),"")</f>
        <v/>
      </c>
      <c r="H598" s="96" t="str">
        <f t="shared" si="1"/>
        <v/>
      </c>
      <c r="I598" s="50"/>
      <c r="J598" s="50"/>
      <c r="K598" s="50"/>
      <c r="L598" s="50"/>
      <c r="M598" s="50"/>
      <c r="N598" s="50"/>
      <c r="O598" s="50"/>
    </row>
    <row r="599">
      <c r="A599" s="97"/>
      <c r="B599" s="93"/>
      <c r="C599" s="93" t="str">
        <f t="shared" si="2"/>
        <v/>
      </c>
      <c r="D599" s="50"/>
      <c r="E599" s="95" t="s">
        <v>67</v>
      </c>
      <c r="F599" s="95" t="s">
        <v>67</v>
      </c>
      <c r="G599" s="95" t="str">
        <f>IF(F599&lt;&gt;"",VLOOKUP(D599,'БАЗА'!$A$5:$E978,5,0)-COUNTIFS($D$2:$D598,D599,$F$2:$F598,F599,$O$2:$O598,"пришел"),"")</f>
        <v/>
      </c>
      <c r="H599" s="96" t="str">
        <f t="shared" si="1"/>
        <v/>
      </c>
      <c r="I599" s="50"/>
      <c r="J599" s="50"/>
      <c r="K599" s="50"/>
      <c r="L599" s="50"/>
      <c r="M599" s="50"/>
      <c r="N599" s="50"/>
      <c r="O599" s="50"/>
    </row>
    <row r="600">
      <c r="A600" s="97"/>
      <c r="B600" s="93"/>
      <c r="C600" s="93" t="str">
        <f t="shared" si="2"/>
        <v/>
      </c>
      <c r="D600" s="50"/>
      <c r="E600" s="95" t="s">
        <v>67</v>
      </c>
      <c r="F600" s="95" t="s">
        <v>67</v>
      </c>
      <c r="G600" s="95" t="str">
        <f>IF(F600&lt;&gt;"",VLOOKUP(D600,'БАЗА'!$A$5:$E978,5,0)-COUNTIFS($D$2:$D599,D600,$F$2:$F599,F600,$O$2:$O599,"пришел"),"")</f>
        <v/>
      </c>
      <c r="H600" s="96" t="str">
        <f t="shared" si="1"/>
        <v/>
      </c>
      <c r="I600" s="50"/>
      <c r="J600" s="50"/>
      <c r="K600" s="50"/>
      <c r="L600" s="50"/>
      <c r="M600" s="50"/>
      <c r="N600" s="50"/>
      <c r="O600" s="50"/>
    </row>
    <row r="601">
      <c r="A601" s="97"/>
      <c r="B601" s="93"/>
      <c r="C601" s="93" t="str">
        <f t="shared" si="2"/>
        <v/>
      </c>
      <c r="D601" s="50"/>
      <c r="E601" s="95" t="s">
        <v>67</v>
      </c>
      <c r="F601" s="95" t="s">
        <v>67</v>
      </c>
      <c r="G601" s="95" t="str">
        <f>IF(F601&lt;&gt;"",VLOOKUP(D601,'БАЗА'!$A$5:$E978,5,0)-COUNTIFS($D$2:$D600,D601,$F$2:$F600,F601,$O$2:$O600,"пришел"),"")</f>
        <v/>
      </c>
      <c r="H601" s="96" t="str">
        <f t="shared" si="1"/>
        <v/>
      </c>
      <c r="I601" s="50"/>
      <c r="J601" s="50"/>
      <c r="K601" s="50"/>
      <c r="L601" s="50"/>
      <c r="M601" s="50"/>
      <c r="N601" s="50"/>
      <c r="O601" s="50"/>
    </row>
    <row r="602">
      <c r="A602" s="97"/>
      <c r="B602" s="93"/>
      <c r="C602" s="93" t="str">
        <f t="shared" si="2"/>
        <v/>
      </c>
      <c r="D602" s="50"/>
      <c r="E602" s="95" t="s">
        <v>67</v>
      </c>
      <c r="F602" s="95" t="s">
        <v>67</v>
      </c>
      <c r="G602" s="95" t="str">
        <f>IF(F602&lt;&gt;"",VLOOKUP(D602,'БАЗА'!$A$5:$E978,5,0)-COUNTIFS($D$2:$D601,D602,$F$2:$F601,F602,$O$2:$O601,"пришел"),"")</f>
        <v/>
      </c>
      <c r="H602" s="96" t="str">
        <f t="shared" si="1"/>
        <v/>
      </c>
      <c r="I602" s="50"/>
      <c r="J602" s="50"/>
      <c r="K602" s="50"/>
      <c r="L602" s="50"/>
      <c r="M602" s="50"/>
      <c r="N602" s="50"/>
      <c r="O602" s="50"/>
    </row>
    <row r="603">
      <c r="A603" s="97"/>
      <c r="B603" s="93"/>
      <c r="C603" s="93" t="str">
        <f t="shared" si="2"/>
        <v/>
      </c>
      <c r="D603" s="50"/>
      <c r="E603" s="95" t="s">
        <v>67</v>
      </c>
      <c r="F603" s="95" t="s">
        <v>67</v>
      </c>
      <c r="G603" s="95" t="str">
        <f>IF(F603&lt;&gt;"",VLOOKUP(D603,'БАЗА'!$A$5:$E978,5,0)-COUNTIFS($D$2:$D602,D603,$F$2:$F602,F603,$O$2:$O602,"пришел"),"")</f>
        <v/>
      </c>
      <c r="H603" s="96" t="str">
        <f t="shared" si="1"/>
        <v/>
      </c>
      <c r="I603" s="50"/>
      <c r="J603" s="50"/>
      <c r="K603" s="50"/>
      <c r="L603" s="50"/>
      <c r="M603" s="50"/>
      <c r="N603" s="50"/>
      <c r="O603" s="50"/>
    </row>
    <row r="604">
      <c r="A604" s="97"/>
      <c r="B604" s="93"/>
      <c r="C604" s="93" t="str">
        <f t="shared" si="2"/>
        <v/>
      </c>
      <c r="D604" s="50"/>
      <c r="E604" s="95" t="s">
        <v>67</v>
      </c>
      <c r="F604" s="95" t="s">
        <v>67</v>
      </c>
      <c r="G604" s="95" t="str">
        <f>IF(F604&lt;&gt;"",VLOOKUP(D604,'БАЗА'!$A$5:$E978,5,0)-COUNTIFS($D$2:$D603,D604,$F$2:$F603,F604,$O$2:$O603,"пришел"),"")</f>
        <v/>
      </c>
      <c r="H604" s="96" t="str">
        <f t="shared" si="1"/>
        <v/>
      </c>
      <c r="I604" s="50"/>
      <c r="J604" s="50"/>
      <c r="K604" s="50"/>
      <c r="L604" s="50"/>
      <c r="M604" s="50"/>
      <c r="N604" s="50"/>
      <c r="O604" s="50"/>
    </row>
    <row r="605">
      <c r="A605" s="97"/>
      <c r="B605" s="93"/>
      <c r="C605" s="93" t="str">
        <f t="shared" si="2"/>
        <v/>
      </c>
      <c r="D605" s="50"/>
      <c r="E605" s="95" t="s">
        <v>67</v>
      </c>
      <c r="F605" s="95" t="s">
        <v>67</v>
      </c>
      <c r="G605" s="95" t="str">
        <f>IF(F605&lt;&gt;"",VLOOKUP(D605,'БАЗА'!$A$5:$E978,5,0)-COUNTIFS($D$2:$D604,D605,$F$2:$F604,F605,$O$2:$O604,"пришел"),"")</f>
        <v/>
      </c>
      <c r="H605" s="96" t="str">
        <f t="shared" si="1"/>
        <v/>
      </c>
      <c r="I605" s="50"/>
      <c r="J605" s="50"/>
      <c r="K605" s="50"/>
      <c r="L605" s="50"/>
      <c r="M605" s="50"/>
      <c r="N605" s="50"/>
      <c r="O605" s="50"/>
    </row>
    <row r="606">
      <c r="A606" s="97"/>
      <c r="B606" s="93"/>
      <c r="C606" s="93" t="str">
        <f t="shared" si="2"/>
        <v/>
      </c>
      <c r="D606" s="50"/>
      <c r="E606" s="95" t="s">
        <v>67</v>
      </c>
      <c r="F606" s="95" t="s">
        <v>67</v>
      </c>
      <c r="G606" s="95" t="str">
        <f>IF(F606&lt;&gt;"",VLOOKUP(D606,'БАЗА'!$A$5:$E978,5,0)-COUNTIFS($D$2:$D605,D606,$F$2:$F605,F606,$O$2:$O605,"пришел"),"")</f>
        <v/>
      </c>
      <c r="H606" s="96" t="str">
        <f t="shared" si="1"/>
        <v/>
      </c>
      <c r="I606" s="50"/>
      <c r="J606" s="50"/>
      <c r="K606" s="50"/>
      <c r="L606" s="50"/>
      <c r="M606" s="50"/>
      <c r="N606" s="50"/>
      <c r="O606" s="50"/>
    </row>
    <row r="607">
      <c r="A607" s="97"/>
      <c r="B607" s="93"/>
      <c r="C607" s="93" t="str">
        <f t="shared" si="2"/>
        <v/>
      </c>
      <c r="D607" s="50"/>
      <c r="E607" s="95" t="s">
        <v>67</v>
      </c>
      <c r="F607" s="95" t="s">
        <v>67</v>
      </c>
      <c r="G607" s="95" t="str">
        <f>IF(F607&lt;&gt;"",VLOOKUP(D607,'БАЗА'!$A$5:$E978,5,0)-COUNTIFS($D$2:$D606,D607,$F$2:$F606,F607,$O$2:$O606,"пришел"),"")</f>
        <v/>
      </c>
      <c r="H607" s="96" t="str">
        <f t="shared" si="1"/>
        <v/>
      </c>
      <c r="I607" s="50"/>
      <c r="J607" s="50"/>
      <c r="K607" s="50"/>
      <c r="L607" s="50"/>
      <c r="M607" s="50"/>
      <c r="N607" s="50"/>
      <c r="O607" s="50"/>
    </row>
    <row r="608">
      <c r="A608" s="97"/>
      <c r="B608" s="93"/>
      <c r="C608" s="93" t="str">
        <f t="shared" si="2"/>
        <v/>
      </c>
      <c r="D608" s="50"/>
      <c r="E608" s="95" t="s">
        <v>67</v>
      </c>
      <c r="F608" s="95" t="s">
        <v>67</v>
      </c>
      <c r="G608" s="95" t="str">
        <f>IF(F608&lt;&gt;"",VLOOKUP(D608,'БАЗА'!$A$5:$E978,5,0)-COUNTIFS($D$2:$D607,D608,$F$2:$F607,F608,$O$2:$O607,"пришел"),"")</f>
        <v/>
      </c>
      <c r="H608" s="96" t="str">
        <f t="shared" si="1"/>
        <v/>
      </c>
      <c r="I608" s="50"/>
      <c r="J608" s="50"/>
      <c r="K608" s="50"/>
      <c r="L608" s="50"/>
      <c r="M608" s="50"/>
      <c r="N608" s="50"/>
      <c r="O608" s="50"/>
    </row>
    <row r="609">
      <c r="A609" s="97"/>
      <c r="B609" s="93"/>
      <c r="C609" s="93" t="str">
        <f t="shared" si="2"/>
        <v/>
      </c>
      <c r="D609" s="50"/>
      <c r="E609" s="95" t="s">
        <v>67</v>
      </c>
      <c r="F609" s="95" t="s">
        <v>67</v>
      </c>
      <c r="G609" s="95" t="str">
        <f>IF(F609&lt;&gt;"",VLOOKUP(D609,'БАЗА'!$A$5:$E978,5,0)-COUNTIFS($D$2:$D608,D609,$F$2:$F608,F609,$O$2:$O608,"пришел"),"")</f>
        <v/>
      </c>
      <c r="H609" s="96" t="str">
        <f t="shared" si="1"/>
        <v/>
      </c>
      <c r="I609" s="50"/>
      <c r="J609" s="50"/>
      <c r="K609" s="50"/>
      <c r="L609" s="50"/>
      <c r="M609" s="50"/>
      <c r="N609" s="50"/>
      <c r="O609" s="50"/>
    </row>
    <row r="610">
      <c r="A610" s="97"/>
      <c r="B610" s="93"/>
      <c r="C610" s="93" t="str">
        <f t="shared" si="2"/>
        <v/>
      </c>
      <c r="D610" s="50"/>
      <c r="E610" s="95" t="s">
        <v>67</v>
      </c>
      <c r="F610" s="95" t="s">
        <v>67</v>
      </c>
      <c r="G610" s="95" t="str">
        <f>IF(F610&lt;&gt;"",VLOOKUP(D610,'БАЗА'!$A$5:$E978,5,0)-COUNTIFS($D$2:$D609,D610,$F$2:$F609,F610,$O$2:$O609,"пришел"),"")</f>
        <v/>
      </c>
      <c r="H610" s="96" t="str">
        <f t="shared" si="1"/>
        <v/>
      </c>
      <c r="I610" s="50"/>
      <c r="J610" s="50"/>
      <c r="K610" s="50"/>
      <c r="L610" s="50"/>
      <c r="M610" s="50"/>
      <c r="N610" s="50"/>
      <c r="O610" s="50"/>
    </row>
    <row r="611">
      <c r="A611" s="97"/>
      <c r="B611" s="93"/>
      <c r="C611" s="93" t="str">
        <f t="shared" si="2"/>
        <v/>
      </c>
      <c r="D611" s="50"/>
      <c r="E611" s="95" t="s">
        <v>67</v>
      </c>
      <c r="F611" s="95" t="s">
        <v>67</v>
      </c>
      <c r="G611" s="95" t="str">
        <f>IF(F611&lt;&gt;"",VLOOKUP(D611,'БАЗА'!$A$5:$E978,5,0)-COUNTIFS($D$2:$D610,D611,$F$2:$F610,F611,$O$2:$O610,"пришел"),"")</f>
        <v/>
      </c>
      <c r="H611" s="96" t="str">
        <f t="shared" si="1"/>
        <v/>
      </c>
      <c r="I611" s="50"/>
      <c r="J611" s="50"/>
      <c r="K611" s="50"/>
      <c r="L611" s="50"/>
      <c r="M611" s="50"/>
      <c r="N611" s="50"/>
      <c r="O611" s="50"/>
    </row>
    <row r="612">
      <c r="A612" s="97"/>
      <c r="B612" s="93"/>
      <c r="C612" s="93" t="str">
        <f t="shared" si="2"/>
        <v/>
      </c>
      <c r="D612" s="50"/>
      <c r="E612" s="95" t="s">
        <v>67</v>
      </c>
      <c r="F612" s="95" t="s">
        <v>67</v>
      </c>
      <c r="G612" s="95" t="str">
        <f>IF(F612&lt;&gt;"",VLOOKUP(D612,'БАЗА'!$A$5:$E978,5,0)-COUNTIFS($D$2:$D611,D612,$F$2:$F611,F612,$O$2:$O611,"пришел"),"")</f>
        <v/>
      </c>
      <c r="H612" s="96" t="str">
        <f t="shared" si="1"/>
        <v/>
      </c>
      <c r="I612" s="50"/>
      <c r="J612" s="50"/>
      <c r="K612" s="50"/>
      <c r="L612" s="50"/>
      <c r="M612" s="50"/>
      <c r="N612" s="50"/>
      <c r="O612" s="50"/>
    </row>
    <row r="613">
      <c r="A613" s="97"/>
      <c r="B613" s="93"/>
      <c r="C613" s="93" t="str">
        <f t="shared" si="2"/>
        <v/>
      </c>
      <c r="D613" s="50"/>
      <c r="E613" s="95" t="s">
        <v>67</v>
      </c>
      <c r="F613" s="95" t="s">
        <v>67</v>
      </c>
      <c r="G613" s="95" t="str">
        <f>IF(F613&lt;&gt;"",VLOOKUP(D613,'БАЗА'!$A$5:$E978,5,0)-COUNTIFS($D$2:$D612,D613,$F$2:$F612,F613,$O$2:$O612,"пришел"),"")</f>
        <v/>
      </c>
      <c r="H613" s="96" t="str">
        <f t="shared" si="1"/>
        <v/>
      </c>
      <c r="I613" s="50"/>
      <c r="J613" s="50"/>
      <c r="K613" s="50"/>
      <c r="L613" s="50"/>
      <c r="M613" s="50"/>
      <c r="N613" s="50"/>
      <c r="O613" s="50"/>
    </row>
    <row r="614">
      <c r="A614" s="97"/>
      <c r="B614" s="93"/>
      <c r="C614" s="93" t="str">
        <f t="shared" si="2"/>
        <v/>
      </c>
      <c r="D614" s="50"/>
      <c r="E614" s="95" t="s">
        <v>67</v>
      </c>
      <c r="F614" s="95" t="s">
        <v>67</v>
      </c>
      <c r="G614" s="95" t="str">
        <f>IF(F614&lt;&gt;"",VLOOKUP(D614,'БАЗА'!$A$5:$E978,5,0)-COUNTIFS($D$2:$D613,D614,$F$2:$F613,F614,$O$2:$O613,"пришел"),"")</f>
        <v/>
      </c>
      <c r="H614" s="96" t="str">
        <f t="shared" si="1"/>
        <v/>
      </c>
      <c r="I614" s="50"/>
      <c r="J614" s="50"/>
      <c r="K614" s="50"/>
      <c r="L614" s="50"/>
      <c r="M614" s="50"/>
      <c r="N614" s="50"/>
      <c r="O614" s="50"/>
    </row>
    <row r="615">
      <c r="A615" s="97"/>
      <c r="B615" s="93"/>
      <c r="C615" s="93" t="str">
        <f t="shared" si="2"/>
        <v/>
      </c>
      <c r="D615" s="50"/>
      <c r="E615" s="95" t="s">
        <v>67</v>
      </c>
      <c r="F615" s="95" t="s">
        <v>67</v>
      </c>
      <c r="G615" s="95" t="str">
        <f>IF(F615&lt;&gt;"",VLOOKUP(D615,'БАЗА'!$A$5:$E978,5,0)-COUNTIFS($D$2:$D614,D615,$F$2:$F614,F615,$O$2:$O614,"пришел"),"")</f>
        <v/>
      </c>
      <c r="H615" s="96" t="str">
        <f t="shared" si="1"/>
        <v/>
      </c>
      <c r="I615" s="50"/>
      <c r="J615" s="50"/>
      <c r="K615" s="50"/>
      <c r="L615" s="50"/>
      <c r="M615" s="50"/>
      <c r="N615" s="50"/>
      <c r="O615" s="50"/>
    </row>
    <row r="616">
      <c r="A616" s="97"/>
      <c r="B616" s="93"/>
      <c r="C616" s="93" t="str">
        <f t="shared" si="2"/>
        <v/>
      </c>
      <c r="D616" s="50"/>
      <c r="E616" s="95" t="s">
        <v>67</v>
      </c>
      <c r="F616" s="95" t="s">
        <v>67</v>
      </c>
      <c r="G616" s="95" t="str">
        <f>IF(F616&lt;&gt;"",VLOOKUP(D616,'БАЗА'!$A$5:$E978,5,0)-COUNTIFS($D$2:$D615,D616,$F$2:$F615,F616,$O$2:$O615,"пришел"),"")</f>
        <v/>
      </c>
      <c r="H616" s="96" t="str">
        <f t="shared" si="1"/>
        <v/>
      </c>
      <c r="I616" s="50"/>
      <c r="J616" s="50"/>
      <c r="K616" s="50"/>
      <c r="L616" s="50"/>
      <c r="M616" s="50"/>
      <c r="N616" s="50"/>
      <c r="O616" s="50"/>
    </row>
    <row r="617">
      <c r="A617" s="97"/>
      <c r="B617" s="93"/>
      <c r="C617" s="93" t="str">
        <f t="shared" si="2"/>
        <v/>
      </c>
      <c r="D617" s="50"/>
      <c r="E617" s="95" t="s">
        <v>67</v>
      </c>
      <c r="F617" s="95" t="s">
        <v>67</v>
      </c>
      <c r="G617" s="95" t="str">
        <f>IF(F617&lt;&gt;"",VLOOKUP(D617,'БАЗА'!$A$5:$E978,5,0)-COUNTIFS($D$2:$D616,D617,$F$2:$F616,F617,$O$2:$O616,"пришел"),"")</f>
        <v/>
      </c>
      <c r="H617" s="96" t="str">
        <f t="shared" si="1"/>
        <v/>
      </c>
      <c r="I617" s="50"/>
      <c r="J617" s="50"/>
      <c r="K617" s="50"/>
      <c r="L617" s="50"/>
      <c r="M617" s="50"/>
      <c r="N617" s="50"/>
      <c r="O617" s="50"/>
    </row>
    <row r="618">
      <c r="A618" s="97"/>
      <c r="B618" s="93"/>
      <c r="C618" s="93" t="str">
        <f t="shared" si="2"/>
        <v/>
      </c>
      <c r="D618" s="50"/>
      <c r="E618" s="95" t="s">
        <v>67</v>
      </c>
      <c r="F618" s="95" t="s">
        <v>67</v>
      </c>
      <c r="G618" s="95" t="str">
        <f>IF(F618&lt;&gt;"",VLOOKUP(D618,'БАЗА'!$A$5:$E978,5,0)-COUNTIFS($D$2:$D617,D618,$F$2:$F617,F618,$O$2:$O617,"пришел"),"")</f>
        <v/>
      </c>
      <c r="H618" s="96" t="str">
        <f t="shared" si="1"/>
        <v/>
      </c>
      <c r="I618" s="50"/>
      <c r="J618" s="50"/>
      <c r="K618" s="50"/>
      <c r="L618" s="50"/>
      <c r="M618" s="50"/>
      <c r="N618" s="50"/>
      <c r="O618" s="50"/>
    </row>
    <row r="619">
      <c r="A619" s="97"/>
      <c r="B619" s="93"/>
      <c r="C619" s="93" t="str">
        <f t="shared" si="2"/>
        <v/>
      </c>
      <c r="D619" s="50"/>
      <c r="E619" s="95" t="s">
        <v>67</v>
      </c>
      <c r="F619" s="95" t="s">
        <v>67</v>
      </c>
      <c r="G619" s="95" t="str">
        <f>IF(F619&lt;&gt;"",VLOOKUP(D619,'БАЗА'!$A$5:$E978,5,0)-COUNTIFS($D$2:$D618,D619,$F$2:$F618,F619,$O$2:$O618,"пришел"),"")</f>
        <v/>
      </c>
      <c r="H619" s="96" t="str">
        <f t="shared" si="1"/>
        <v/>
      </c>
      <c r="I619" s="50"/>
      <c r="J619" s="50"/>
      <c r="K619" s="50"/>
      <c r="L619" s="50"/>
      <c r="M619" s="50"/>
      <c r="N619" s="50"/>
      <c r="O619" s="50"/>
    </row>
    <row r="620">
      <c r="A620" s="97"/>
      <c r="B620" s="93"/>
      <c r="C620" s="93" t="str">
        <f t="shared" si="2"/>
        <v/>
      </c>
      <c r="D620" s="50"/>
      <c r="E620" s="95" t="s">
        <v>67</v>
      </c>
      <c r="F620" s="95" t="s">
        <v>67</v>
      </c>
      <c r="G620" s="95" t="str">
        <f>IF(F620&lt;&gt;"",VLOOKUP(D620,'БАЗА'!$A$5:$E978,5,0)-COUNTIFS($D$2:$D619,D620,$F$2:$F619,F620,$O$2:$O619,"пришел"),"")</f>
        <v/>
      </c>
      <c r="H620" s="96" t="str">
        <f t="shared" si="1"/>
        <v/>
      </c>
      <c r="I620" s="50"/>
      <c r="J620" s="50"/>
      <c r="K620" s="50"/>
      <c r="L620" s="50"/>
      <c r="M620" s="50"/>
      <c r="N620" s="50"/>
      <c r="O620" s="50"/>
    </row>
    <row r="621">
      <c r="A621" s="97"/>
      <c r="B621" s="93"/>
      <c r="C621" s="93" t="str">
        <f t="shared" si="2"/>
        <v/>
      </c>
      <c r="D621" s="50"/>
      <c r="E621" s="95" t="s">
        <v>67</v>
      </c>
      <c r="F621" s="95" t="s">
        <v>67</v>
      </c>
      <c r="G621" s="95" t="str">
        <f>IF(F621&lt;&gt;"",VLOOKUP(D621,'БАЗА'!$A$5:$E978,5,0)-COUNTIFS($D$2:$D620,D621,$F$2:$F620,F621,$O$2:$O620,"пришел"),"")</f>
        <v/>
      </c>
      <c r="H621" s="96" t="str">
        <f t="shared" si="1"/>
        <v/>
      </c>
      <c r="I621" s="50"/>
      <c r="J621" s="50"/>
      <c r="K621" s="50"/>
      <c r="L621" s="50"/>
      <c r="M621" s="50"/>
      <c r="N621" s="50"/>
      <c r="O621" s="50"/>
    </row>
    <row r="622">
      <c r="A622" s="97"/>
      <c r="B622" s="93"/>
      <c r="C622" s="93" t="str">
        <f t="shared" si="2"/>
        <v/>
      </c>
      <c r="D622" s="50"/>
      <c r="E622" s="95" t="s">
        <v>67</v>
      </c>
      <c r="F622" s="95" t="s">
        <v>67</v>
      </c>
      <c r="G622" s="95" t="str">
        <f>IF(F622&lt;&gt;"",VLOOKUP(D622,'БАЗА'!$A$5:$E978,5,0)-COUNTIFS($D$2:$D621,D622,$F$2:$F621,F622,$O$2:$O621,"пришел"),"")</f>
        <v/>
      </c>
      <c r="H622" s="96" t="str">
        <f t="shared" si="1"/>
        <v/>
      </c>
      <c r="I622" s="50"/>
      <c r="J622" s="50"/>
      <c r="K622" s="50"/>
      <c r="L622" s="50"/>
      <c r="M622" s="50"/>
      <c r="N622" s="50"/>
      <c r="O622" s="50"/>
    </row>
    <row r="623">
      <c r="A623" s="97"/>
      <c r="B623" s="93"/>
      <c r="C623" s="93" t="str">
        <f t="shared" si="2"/>
        <v/>
      </c>
      <c r="D623" s="50"/>
      <c r="E623" s="95" t="s">
        <v>67</v>
      </c>
      <c r="F623" s="95" t="s">
        <v>67</v>
      </c>
      <c r="G623" s="95" t="str">
        <f>IF(F623&lt;&gt;"",VLOOKUP(D623,'БАЗА'!$A$5:$E978,5,0)-COUNTIFS($D$2:$D622,D623,$F$2:$F622,F623,$O$2:$O622,"пришел"),"")</f>
        <v/>
      </c>
      <c r="H623" s="96" t="str">
        <f t="shared" si="1"/>
        <v/>
      </c>
      <c r="I623" s="50"/>
      <c r="J623" s="50"/>
      <c r="K623" s="50"/>
      <c r="L623" s="50"/>
      <c r="M623" s="50"/>
      <c r="N623" s="50"/>
      <c r="O623" s="50"/>
    </row>
    <row r="624">
      <c r="A624" s="97"/>
      <c r="B624" s="93"/>
      <c r="C624" s="93" t="str">
        <f t="shared" si="2"/>
        <v/>
      </c>
      <c r="D624" s="50"/>
      <c r="E624" s="95" t="s">
        <v>67</v>
      </c>
      <c r="F624" s="95" t="s">
        <v>67</v>
      </c>
      <c r="G624" s="95" t="str">
        <f>IF(F624&lt;&gt;"",VLOOKUP(D624,'БАЗА'!$A$5:$E978,5,0)-COUNTIFS($D$2:$D623,D624,$F$2:$F623,F624,$O$2:$O623,"пришел"),"")</f>
        <v/>
      </c>
      <c r="H624" s="96" t="str">
        <f t="shared" si="1"/>
        <v/>
      </c>
      <c r="I624" s="50"/>
      <c r="J624" s="50"/>
      <c r="K624" s="50"/>
      <c r="L624" s="50"/>
      <c r="M624" s="50"/>
      <c r="N624" s="50"/>
      <c r="O624" s="50"/>
    </row>
    <row r="625">
      <c r="A625" s="97"/>
      <c r="B625" s="93"/>
      <c r="C625" s="93" t="str">
        <f t="shared" si="2"/>
        <v/>
      </c>
      <c r="D625" s="50"/>
      <c r="E625" s="95" t="s">
        <v>67</v>
      </c>
      <c r="F625" s="95" t="s">
        <v>67</v>
      </c>
      <c r="G625" s="95" t="str">
        <f>IF(F625&lt;&gt;"",VLOOKUP(D625,'БАЗА'!$A$5:$E978,5,0)-COUNTIFS($D$2:$D624,D625,$F$2:$F624,F625,$O$2:$O624,"пришел"),"")</f>
        <v/>
      </c>
      <c r="H625" s="96" t="str">
        <f t="shared" si="1"/>
        <v/>
      </c>
      <c r="I625" s="50"/>
      <c r="J625" s="50"/>
      <c r="K625" s="50"/>
      <c r="L625" s="50"/>
      <c r="M625" s="50"/>
      <c r="N625" s="50"/>
      <c r="O625" s="50"/>
    </row>
    <row r="626">
      <c r="A626" s="97"/>
      <c r="B626" s="93"/>
      <c r="C626" s="93" t="str">
        <f t="shared" si="2"/>
        <v/>
      </c>
      <c r="D626" s="50"/>
      <c r="E626" s="95" t="s">
        <v>67</v>
      </c>
      <c r="F626" s="95" t="s">
        <v>67</v>
      </c>
      <c r="G626" s="95" t="str">
        <f>IF(F626&lt;&gt;"",VLOOKUP(D626,'БАЗА'!$A$5:$E978,5,0)-COUNTIFS($D$2:$D625,D626,$F$2:$F625,F626,$O$2:$O625,"пришел"),"")</f>
        <v/>
      </c>
      <c r="H626" s="96" t="str">
        <f t="shared" si="1"/>
        <v/>
      </c>
      <c r="I626" s="50"/>
      <c r="J626" s="50"/>
      <c r="K626" s="50"/>
      <c r="L626" s="50"/>
      <c r="M626" s="50"/>
      <c r="N626" s="50"/>
      <c r="O626" s="50"/>
    </row>
    <row r="627">
      <c r="A627" s="97"/>
      <c r="B627" s="93"/>
      <c r="C627" s="93" t="str">
        <f t="shared" si="2"/>
        <v/>
      </c>
      <c r="D627" s="50"/>
      <c r="E627" s="95" t="s">
        <v>67</v>
      </c>
      <c r="F627" s="95" t="s">
        <v>67</v>
      </c>
      <c r="G627" s="95" t="str">
        <f>IF(F627&lt;&gt;"",VLOOKUP(D627,'БАЗА'!$A$5:$E978,5,0)-COUNTIFS($D$2:$D626,D627,$F$2:$F626,F627,$O$2:$O626,"пришел"),"")</f>
        <v/>
      </c>
      <c r="H627" s="96" t="str">
        <f t="shared" si="1"/>
        <v/>
      </c>
      <c r="I627" s="50"/>
      <c r="J627" s="50"/>
      <c r="K627" s="50"/>
      <c r="L627" s="50"/>
      <c r="M627" s="50"/>
      <c r="N627" s="50"/>
      <c r="O627" s="50"/>
    </row>
    <row r="628">
      <c r="A628" s="97"/>
      <c r="B628" s="93"/>
      <c r="C628" s="93" t="str">
        <f t="shared" si="2"/>
        <v/>
      </c>
      <c r="D628" s="50"/>
      <c r="E628" s="95" t="s">
        <v>67</v>
      </c>
      <c r="F628" s="95" t="s">
        <v>67</v>
      </c>
      <c r="G628" s="95" t="str">
        <f>IF(F628&lt;&gt;"",VLOOKUP(D628,'БАЗА'!$A$5:$E978,5,0)-COUNTIFS($D$2:$D627,D628,$F$2:$F627,F628,$O$2:$O627,"пришел"),"")</f>
        <v/>
      </c>
      <c r="H628" s="96" t="str">
        <f t="shared" si="1"/>
        <v/>
      </c>
      <c r="I628" s="50"/>
      <c r="J628" s="50"/>
      <c r="K628" s="50"/>
      <c r="L628" s="50"/>
      <c r="M628" s="50"/>
      <c r="N628" s="50"/>
      <c r="O628" s="50"/>
    </row>
    <row r="629">
      <c r="A629" s="97"/>
      <c r="B629" s="93"/>
      <c r="C629" s="93" t="str">
        <f t="shared" si="2"/>
        <v/>
      </c>
      <c r="D629" s="50"/>
      <c r="E629" s="95" t="s">
        <v>67</v>
      </c>
      <c r="F629" s="95" t="s">
        <v>67</v>
      </c>
      <c r="G629" s="95" t="str">
        <f>IF(F629&lt;&gt;"",VLOOKUP(D629,'БАЗА'!$A$5:$E978,5,0)-COUNTIFS($D$2:$D628,D629,$F$2:$F628,F629,$O$2:$O628,"пришел"),"")</f>
        <v/>
      </c>
      <c r="H629" s="96" t="str">
        <f t="shared" si="1"/>
        <v/>
      </c>
      <c r="I629" s="50"/>
      <c r="J629" s="50"/>
      <c r="K629" s="50"/>
      <c r="L629" s="50"/>
      <c r="M629" s="50"/>
      <c r="N629" s="50"/>
      <c r="O629" s="50"/>
    </row>
    <row r="630">
      <c r="A630" s="97"/>
      <c r="B630" s="93"/>
      <c r="C630" s="93" t="str">
        <f t="shared" si="2"/>
        <v/>
      </c>
      <c r="D630" s="50"/>
      <c r="E630" s="95" t="s">
        <v>67</v>
      </c>
      <c r="F630" s="95" t="s">
        <v>67</v>
      </c>
      <c r="G630" s="95" t="str">
        <f>IF(F630&lt;&gt;"",VLOOKUP(D630,'БАЗА'!$A$5:$E978,5,0)-COUNTIFS($D$2:$D629,D630,$F$2:$F629,F630,$O$2:$O629,"пришел"),"")</f>
        <v/>
      </c>
      <c r="H630" s="96" t="str">
        <f t="shared" si="1"/>
        <v/>
      </c>
      <c r="I630" s="50"/>
      <c r="J630" s="50"/>
      <c r="K630" s="50"/>
      <c r="L630" s="50"/>
      <c r="M630" s="50"/>
      <c r="N630" s="50"/>
      <c r="O630" s="50"/>
    </row>
    <row r="631">
      <c r="A631" s="97"/>
      <c r="B631" s="93"/>
      <c r="C631" s="93" t="str">
        <f t="shared" si="2"/>
        <v/>
      </c>
      <c r="D631" s="50"/>
      <c r="E631" s="95" t="s">
        <v>67</v>
      </c>
      <c r="F631" s="95" t="s">
        <v>67</v>
      </c>
      <c r="G631" s="95" t="str">
        <f>IF(F631&lt;&gt;"",VLOOKUP(D631,'БАЗА'!$A$5:$E978,5,0)-COUNTIFS($D$2:$D630,D631,$F$2:$F630,F631,$O$2:$O630,"пришел"),"")</f>
        <v/>
      </c>
      <c r="H631" s="96" t="str">
        <f t="shared" si="1"/>
        <v/>
      </c>
      <c r="I631" s="50"/>
      <c r="J631" s="50"/>
      <c r="K631" s="50"/>
      <c r="L631" s="50"/>
      <c r="M631" s="50"/>
      <c r="N631" s="50"/>
      <c r="O631" s="50"/>
    </row>
    <row r="632">
      <c r="A632" s="97"/>
      <c r="B632" s="93"/>
      <c r="C632" s="93" t="str">
        <f t="shared" si="2"/>
        <v/>
      </c>
      <c r="D632" s="50"/>
      <c r="E632" s="95" t="s">
        <v>67</v>
      </c>
      <c r="F632" s="95" t="s">
        <v>67</v>
      </c>
      <c r="G632" s="95" t="str">
        <f>IF(F632&lt;&gt;"",VLOOKUP(D632,'БАЗА'!$A$5:$E978,5,0)-COUNTIFS($D$2:$D631,D632,$F$2:$F631,F632,$O$2:$O631,"пришел"),"")</f>
        <v/>
      </c>
      <c r="H632" s="96" t="str">
        <f t="shared" si="1"/>
        <v/>
      </c>
      <c r="I632" s="50"/>
      <c r="J632" s="50"/>
      <c r="K632" s="50"/>
      <c r="L632" s="50"/>
      <c r="M632" s="50"/>
      <c r="N632" s="50"/>
      <c r="O632" s="50"/>
    </row>
    <row r="633">
      <c r="A633" s="97"/>
      <c r="B633" s="93"/>
      <c r="C633" s="93" t="str">
        <f t="shared" si="2"/>
        <v/>
      </c>
      <c r="D633" s="50"/>
      <c r="E633" s="95" t="s">
        <v>67</v>
      </c>
      <c r="F633" s="95" t="s">
        <v>67</v>
      </c>
      <c r="G633" s="95" t="str">
        <f>IF(F633&lt;&gt;"",VLOOKUP(D633,'БАЗА'!$A$5:$E978,5,0)-COUNTIFS($D$2:$D632,D633,$F$2:$F632,F633,$O$2:$O632,"пришел"),"")</f>
        <v/>
      </c>
      <c r="H633" s="96" t="str">
        <f t="shared" si="1"/>
        <v/>
      </c>
      <c r="I633" s="50"/>
      <c r="J633" s="50"/>
      <c r="K633" s="50"/>
      <c r="L633" s="50"/>
      <c r="M633" s="50"/>
      <c r="N633" s="50"/>
      <c r="O633" s="50"/>
    </row>
    <row r="634">
      <c r="A634" s="97"/>
      <c r="B634" s="93"/>
      <c r="C634" s="93" t="str">
        <f t="shared" si="2"/>
        <v/>
      </c>
      <c r="D634" s="50"/>
      <c r="E634" s="95" t="s">
        <v>67</v>
      </c>
      <c r="F634" s="95" t="s">
        <v>67</v>
      </c>
      <c r="G634" s="95" t="str">
        <f>IF(F634&lt;&gt;"",VLOOKUP(D634,'БАЗА'!$A$5:$E978,5,0)-COUNTIFS($D$2:$D633,D634,$F$2:$F633,F634,$O$2:$O633,"пришел"),"")</f>
        <v/>
      </c>
      <c r="H634" s="96" t="str">
        <f t="shared" si="1"/>
        <v/>
      </c>
      <c r="I634" s="50"/>
      <c r="J634" s="50"/>
      <c r="K634" s="50"/>
      <c r="L634" s="50"/>
      <c r="M634" s="50"/>
      <c r="N634" s="50"/>
      <c r="O634" s="50"/>
    </row>
    <row r="635">
      <c r="A635" s="97"/>
      <c r="B635" s="93"/>
      <c r="C635" s="93" t="str">
        <f t="shared" si="2"/>
        <v/>
      </c>
      <c r="D635" s="50"/>
      <c r="E635" s="95" t="s">
        <v>67</v>
      </c>
      <c r="F635" s="95" t="s">
        <v>67</v>
      </c>
      <c r="G635" s="95" t="str">
        <f>IF(F635&lt;&gt;"",VLOOKUP(D635,'БАЗА'!$A$5:$E978,5,0)-COUNTIFS($D$2:$D634,D635,$F$2:$F634,F635,$O$2:$O634,"пришел"),"")</f>
        <v/>
      </c>
      <c r="H635" s="96" t="str">
        <f t="shared" si="1"/>
        <v/>
      </c>
      <c r="I635" s="50"/>
      <c r="J635" s="50"/>
      <c r="K635" s="50"/>
      <c r="L635" s="50"/>
      <c r="M635" s="50"/>
      <c r="N635" s="50"/>
      <c r="O635" s="50"/>
    </row>
    <row r="636">
      <c r="A636" s="97"/>
      <c r="B636" s="93"/>
      <c r="C636" s="93" t="str">
        <f t="shared" si="2"/>
        <v/>
      </c>
      <c r="D636" s="50"/>
      <c r="E636" s="95" t="s">
        <v>67</v>
      </c>
      <c r="F636" s="95" t="s">
        <v>67</v>
      </c>
      <c r="G636" s="95" t="str">
        <f>IF(F636&lt;&gt;"",VLOOKUP(D636,'БАЗА'!$A$5:$E978,5,0)-COUNTIFS($D$2:$D635,D636,$F$2:$F635,F636,$O$2:$O635,"пришел"),"")</f>
        <v/>
      </c>
      <c r="H636" s="96" t="str">
        <f t="shared" si="1"/>
        <v/>
      </c>
      <c r="I636" s="50"/>
      <c r="J636" s="50"/>
      <c r="K636" s="50"/>
      <c r="L636" s="50"/>
      <c r="M636" s="50"/>
      <c r="N636" s="50"/>
      <c r="O636" s="50"/>
    </row>
    <row r="637">
      <c r="A637" s="97"/>
      <c r="B637" s="93"/>
      <c r="C637" s="93" t="str">
        <f t="shared" si="2"/>
        <v/>
      </c>
      <c r="D637" s="50"/>
      <c r="E637" s="95" t="s">
        <v>67</v>
      </c>
      <c r="F637" s="95" t="s">
        <v>67</v>
      </c>
      <c r="G637" s="95" t="str">
        <f>IF(F637&lt;&gt;"",VLOOKUP(D637,'БАЗА'!$A$5:$E978,5,0)-COUNTIFS($D$2:$D636,D637,$F$2:$F636,F637,$O$2:$O636,"пришел"),"")</f>
        <v/>
      </c>
      <c r="H637" s="96" t="str">
        <f t="shared" si="1"/>
        <v/>
      </c>
      <c r="I637" s="50"/>
      <c r="J637" s="50"/>
      <c r="K637" s="50"/>
      <c r="L637" s="50"/>
      <c r="M637" s="50"/>
      <c r="N637" s="50"/>
      <c r="O637" s="50"/>
    </row>
    <row r="638">
      <c r="A638" s="97"/>
      <c r="B638" s="93"/>
      <c r="C638" s="93" t="str">
        <f t="shared" si="2"/>
        <v/>
      </c>
      <c r="D638" s="50"/>
      <c r="E638" s="95" t="s">
        <v>67</v>
      </c>
      <c r="F638" s="95" t="s">
        <v>67</v>
      </c>
      <c r="G638" s="95" t="str">
        <f>IF(F638&lt;&gt;"",VLOOKUP(D638,'БАЗА'!$A$5:$E978,5,0)-COUNTIFS($D$2:$D637,D638,$F$2:$F637,F638,$O$2:$O637,"пришел"),"")</f>
        <v/>
      </c>
      <c r="H638" s="96" t="str">
        <f t="shared" si="1"/>
        <v/>
      </c>
      <c r="I638" s="50"/>
      <c r="J638" s="50"/>
      <c r="K638" s="50"/>
      <c r="L638" s="50"/>
      <c r="M638" s="50"/>
      <c r="N638" s="50"/>
      <c r="O638" s="50"/>
    </row>
    <row r="639">
      <c r="A639" s="97"/>
      <c r="B639" s="93"/>
      <c r="C639" s="93" t="str">
        <f t="shared" si="2"/>
        <v/>
      </c>
      <c r="D639" s="50"/>
      <c r="E639" s="95" t="s">
        <v>67</v>
      </c>
      <c r="F639" s="95" t="s">
        <v>67</v>
      </c>
      <c r="G639" s="95" t="str">
        <f>IF(F639&lt;&gt;"",VLOOKUP(D639,'БАЗА'!$A$5:$E978,5,0)-COUNTIFS($D$2:$D638,D639,$F$2:$F638,F639,$O$2:$O638,"пришел"),"")</f>
        <v/>
      </c>
      <c r="H639" s="96" t="str">
        <f t="shared" si="1"/>
        <v/>
      </c>
      <c r="I639" s="50"/>
      <c r="J639" s="50"/>
      <c r="K639" s="50"/>
      <c r="L639" s="50"/>
      <c r="M639" s="50"/>
      <c r="N639" s="50"/>
      <c r="O639" s="50"/>
    </row>
    <row r="640">
      <c r="A640" s="97"/>
      <c r="B640" s="93"/>
      <c r="C640" s="93" t="str">
        <f t="shared" si="2"/>
        <v/>
      </c>
      <c r="D640" s="50"/>
      <c r="E640" s="95" t="s">
        <v>67</v>
      </c>
      <c r="F640" s="95" t="s">
        <v>67</v>
      </c>
      <c r="G640" s="95" t="str">
        <f>IF(F640&lt;&gt;"",VLOOKUP(D640,'БАЗА'!$A$5:$E978,5,0)-COUNTIFS($D$2:$D639,D640,$F$2:$F639,F640,$O$2:$O639,"пришел"),"")</f>
        <v/>
      </c>
      <c r="H640" s="96" t="str">
        <f t="shared" si="1"/>
        <v/>
      </c>
      <c r="I640" s="50"/>
      <c r="J640" s="50"/>
      <c r="K640" s="50"/>
      <c r="L640" s="50"/>
      <c r="M640" s="50"/>
      <c r="N640" s="50"/>
      <c r="O640" s="50"/>
    </row>
    <row r="641">
      <c r="A641" s="97"/>
      <c r="B641" s="93"/>
      <c r="C641" s="93" t="str">
        <f t="shared" si="2"/>
        <v/>
      </c>
      <c r="D641" s="50"/>
      <c r="E641" s="95" t="s">
        <v>67</v>
      </c>
      <c r="F641" s="95" t="s">
        <v>67</v>
      </c>
      <c r="G641" s="95" t="str">
        <f>IF(F641&lt;&gt;"",VLOOKUP(D641,'БАЗА'!$A$5:$E978,5,0)-COUNTIFS($D$2:$D640,D641,$F$2:$F640,F641,$O$2:$O640,"пришел"),"")</f>
        <v/>
      </c>
      <c r="H641" s="96" t="str">
        <f t="shared" si="1"/>
        <v/>
      </c>
      <c r="I641" s="50"/>
      <c r="J641" s="50"/>
      <c r="K641" s="50"/>
      <c r="L641" s="50"/>
      <c r="M641" s="50"/>
      <c r="N641" s="50"/>
      <c r="O641" s="50"/>
    </row>
    <row r="642">
      <c r="A642" s="97"/>
      <c r="B642" s="93"/>
      <c r="C642" s="93" t="str">
        <f t="shared" si="2"/>
        <v/>
      </c>
      <c r="D642" s="50"/>
      <c r="E642" s="95" t="s">
        <v>67</v>
      </c>
      <c r="F642" s="95" t="s">
        <v>67</v>
      </c>
      <c r="G642" s="95" t="str">
        <f>IF(F642&lt;&gt;"",VLOOKUP(D642,'БАЗА'!$A$5:$E978,5,0)-COUNTIFS($D$2:$D641,D642,$F$2:$F641,F642,$O$2:$O641,"пришел"),"")</f>
        <v/>
      </c>
      <c r="H642" s="96" t="str">
        <f t="shared" si="1"/>
        <v/>
      </c>
      <c r="I642" s="50"/>
      <c r="J642" s="50"/>
      <c r="K642" s="50"/>
      <c r="L642" s="50"/>
      <c r="M642" s="50"/>
      <c r="N642" s="50"/>
      <c r="O642" s="50"/>
    </row>
    <row r="643">
      <c r="A643" s="97"/>
      <c r="B643" s="93"/>
      <c r="C643" s="93" t="str">
        <f t="shared" si="2"/>
        <v/>
      </c>
      <c r="D643" s="50"/>
      <c r="E643" s="95" t="s">
        <v>67</v>
      </c>
      <c r="F643" s="95" t="s">
        <v>67</v>
      </c>
      <c r="G643" s="95" t="str">
        <f>IF(F643&lt;&gt;"",VLOOKUP(D643,'БАЗА'!$A$5:$E978,5,0)-COUNTIFS($D$2:$D642,D643,$F$2:$F642,F643,$O$2:$O642,"пришел"),"")</f>
        <v/>
      </c>
      <c r="H643" s="96" t="str">
        <f t="shared" si="1"/>
        <v/>
      </c>
      <c r="I643" s="50"/>
      <c r="J643" s="50"/>
      <c r="K643" s="50"/>
      <c r="L643" s="50"/>
      <c r="M643" s="50"/>
      <c r="N643" s="50"/>
      <c r="O643" s="50"/>
    </row>
    <row r="644">
      <c r="A644" s="97"/>
      <c r="B644" s="93"/>
      <c r="C644" s="93" t="str">
        <f t="shared" si="2"/>
        <v/>
      </c>
      <c r="D644" s="50"/>
      <c r="E644" s="95" t="s">
        <v>67</v>
      </c>
      <c r="F644" s="95" t="s">
        <v>67</v>
      </c>
      <c r="G644" s="95" t="str">
        <f>IF(F644&lt;&gt;"",VLOOKUP(D644,'БАЗА'!$A$5:$E978,5,0)-COUNTIFS($D$2:$D643,D644,$F$2:$F643,F644,$O$2:$O643,"пришел"),"")</f>
        <v/>
      </c>
      <c r="H644" s="96" t="str">
        <f t="shared" si="1"/>
        <v/>
      </c>
      <c r="I644" s="50"/>
      <c r="J644" s="50"/>
      <c r="K644" s="50"/>
      <c r="L644" s="50"/>
      <c r="M644" s="50"/>
      <c r="N644" s="50"/>
      <c r="O644" s="50"/>
    </row>
    <row r="645">
      <c r="A645" s="97"/>
      <c r="B645" s="93"/>
      <c r="C645" s="93" t="str">
        <f t="shared" si="2"/>
        <v/>
      </c>
      <c r="D645" s="50"/>
      <c r="E645" s="95" t="s">
        <v>67</v>
      </c>
      <c r="F645" s="95" t="s">
        <v>67</v>
      </c>
      <c r="G645" s="95" t="str">
        <f>IF(F645&lt;&gt;"",VLOOKUP(D645,'БАЗА'!$A$5:$E978,5,0)-COUNTIFS($D$2:$D644,D645,$F$2:$F644,F645,$O$2:$O644,"пришел"),"")</f>
        <v/>
      </c>
      <c r="H645" s="96" t="str">
        <f t="shared" si="1"/>
        <v/>
      </c>
      <c r="I645" s="50"/>
      <c r="J645" s="50"/>
      <c r="K645" s="50"/>
      <c r="L645" s="50"/>
      <c r="M645" s="50"/>
      <c r="N645" s="50"/>
      <c r="O645" s="50"/>
    </row>
    <row r="646">
      <c r="A646" s="97"/>
      <c r="B646" s="93"/>
      <c r="C646" s="93" t="str">
        <f t="shared" si="2"/>
        <v/>
      </c>
      <c r="D646" s="50"/>
      <c r="E646" s="95" t="s">
        <v>67</v>
      </c>
      <c r="F646" s="95" t="s">
        <v>67</v>
      </c>
      <c r="G646" s="95" t="str">
        <f>IF(F646&lt;&gt;"",VLOOKUP(D646,'БАЗА'!$A$5:$E978,5,0)-COUNTIFS($D$2:$D645,D646,$F$2:$F645,F646,$O$2:$O645,"пришел"),"")</f>
        <v/>
      </c>
      <c r="H646" s="96" t="str">
        <f t="shared" si="1"/>
        <v/>
      </c>
      <c r="I646" s="50"/>
      <c r="J646" s="50"/>
      <c r="K646" s="50"/>
      <c r="L646" s="50"/>
      <c r="M646" s="50"/>
      <c r="N646" s="50"/>
      <c r="O646" s="50"/>
    </row>
    <row r="647">
      <c r="A647" s="97"/>
      <c r="B647" s="93"/>
      <c r="C647" s="93" t="str">
        <f t="shared" si="2"/>
        <v/>
      </c>
      <c r="D647" s="50"/>
      <c r="E647" s="95" t="s">
        <v>67</v>
      </c>
      <c r="F647" s="95" t="s">
        <v>67</v>
      </c>
      <c r="G647" s="95" t="str">
        <f>IF(F647&lt;&gt;"",VLOOKUP(D647,'БАЗА'!$A$5:$E978,5,0)-COUNTIFS($D$2:$D646,D647,$F$2:$F646,F647,$O$2:$O646,"пришел"),"")</f>
        <v/>
      </c>
      <c r="H647" s="96" t="str">
        <f t="shared" si="1"/>
        <v/>
      </c>
      <c r="I647" s="50"/>
      <c r="J647" s="50"/>
      <c r="K647" s="50"/>
      <c r="L647" s="50"/>
      <c r="M647" s="50"/>
      <c r="N647" s="50"/>
      <c r="O647" s="50"/>
    </row>
    <row r="648">
      <c r="A648" s="97"/>
      <c r="B648" s="93"/>
      <c r="C648" s="93" t="str">
        <f t="shared" si="2"/>
        <v/>
      </c>
      <c r="D648" s="50"/>
      <c r="E648" s="95" t="s">
        <v>67</v>
      </c>
      <c r="F648" s="95" t="s">
        <v>67</v>
      </c>
      <c r="G648" s="95" t="str">
        <f>IF(F648&lt;&gt;"",VLOOKUP(D648,'БАЗА'!$A$5:$E978,5,0)-COUNTIFS($D$2:$D647,D648,$F$2:$F647,F648,$O$2:$O647,"пришел"),"")</f>
        <v/>
      </c>
      <c r="H648" s="96" t="str">
        <f t="shared" si="1"/>
        <v/>
      </c>
      <c r="I648" s="50"/>
      <c r="J648" s="50"/>
      <c r="K648" s="50"/>
      <c r="L648" s="50"/>
      <c r="M648" s="50"/>
      <c r="N648" s="50"/>
      <c r="O648" s="50"/>
    </row>
    <row r="649">
      <c r="A649" s="97"/>
      <c r="B649" s="93"/>
      <c r="C649" s="93" t="str">
        <f t="shared" si="2"/>
        <v/>
      </c>
      <c r="D649" s="50"/>
      <c r="E649" s="95" t="s">
        <v>67</v>
      </c>
      <c r="F649" s="95" t="s">
        <v>67</v>
      </c>
      <c r="G649" s="95" t="str">
        <f>IF(F649&lt;&gt;"",VLOOKUP(D649,'БАЗА'!$A$5:$E978,5,0)-COUNTIFS($D$2:$D648,D649,$F$2:$F648,F649,$O$2:$O648,"пришел"),"")</f>
        <v/>
      </c>
      <c r="H649" s="96" t="str">
        <f t="shared" si="1"/>
        <v/>
      </c>
      <c r="I649" s="50"/>
      <c r="J649" s="50"/>
      <c r="K649" s="50"/>
      <c r="L649" s="50"/>
      <c r="M649" s="50"/>
      <c r="N649" s="50"/>
      <c r="O649" s="50"/>
    </row>
    <row r="650">
      <c r="A650" s="97"/>
      <c r="B650" s="93"/>
      <c r="C650" s="93" t="str">
        <f t="shared" si="2"/>
        <v/>
      </c>
      <c r="D650" s="50"/>
      <c r="E650" s="95" t="s">
        <v>67</v>
      </c>
      <c r="F650" s="95" t="s">
        <v>67</v>
      </c>
      <c r="G650" s="95" t="str">
        <f>IF(F650&lt;&gt;"",VLOOKUP(D650,'БАЗА'!$A$5:$E978,5,0)-COUNTIFS($D$2:$D649,D650,$F$2:$F649,F650,$O$2:$O649,"пришел"),"")</f>
        <v/>
      </c>
      <c r="H650" s="96" t="str">
        <f t="shared" si="1"/>
        <v/>
      </c>
      <c r="I650" s="50"/>
      <c r="J650" s="50"/>
      <c r="K650" s="50"/>
      <c r="L650" s="50"/>
      <c r="M650" s="50"/>
      <c r="N650" s="50"/>
      <c r="O650" s="50"/>
    </row>
    <row r="651">
      <c r="A651" s="97"/>
      <c r="B651" s="93"/>
      <c r="C651" s="93" t="str">
        <f t="shared" si="2"/>
        <v/>
      </c>
      <c r="D651" s="50"/>
      <c r="E651" s="95" t="s">
        <v>67</v>
      </c>
      <c r="F651" s="95" t="s">
        <v>67</v>
      </c>
      <c r="G651" s="95" t="str">
        <f>IF(F651&lt;&gt;"",VLOOKUP(D651,'БАЗА'!$A$5:$E978,5,0)-COUNTIFS($D$2:$D650,D651,$F$2:$F650,F651,$O$2:$O650,"пришел"),"")</f>
        <v/>
      </c>
      <c r="H651" s="96" t="str">
        <f t="shared" si="1"/>
        <v/>
      </c>
      <c r="I651" s="50"/>
      <c r="J651" s="50"/>
      <c r="K651" s="50"/>
      <c r="L651" s="50"/>
      <c r="M651" s="50"/>
      <c r="N651" s="50"/>
      <c r="O651" s="50"/>
    </row>
    <row r="652">
      <c r="A652" s="97"/>
      <c r="B652" s="93"/>
      <c r="C652" s="93" t="str">
        <f t="shared" si="2"/>
        <v/>
      </c>
      <c r="D652" s="50"/>
      <c r="E652" s="95" t="s">
        <v>67</v>
      </c>
      <c r="F652" s="95" t="s">
        <v>67</v>
      </c>
      <c r="G652" s="95" t="str">
        <f>IF(F652&lt;&gt;"",VLOOKUP(D652,'БАЗА'!$A$5:$E978,5,0)-COUNTIFS($D$2:$D651,D652,$F$2:$F651,F652,$O$2:$O651,"пришел"),"")</f>
        <v/>
      </c>
      <c r="H652" s="96" t="str">
        <f t="shared" si="1"/>
        <v/>
      </c>
      <c r="I652" s="50"/>
      <c r="J652" s="50"/>
      <c r="K652" s="50"/>
      <c r="L652" s="50"/>
      <c r="M652" s="50"/>
      <c r="N652" s="50"/>
      <c r="O652" s="50"/>
    </row>
    <row r="653">
      <c r="A653" s="97"/>
      <c r="B653" s="93"/>
      <c r="C653" s="93" t="str">
        <f t="shared" si="2"/>
        <v/>
      </c>
      <c r="D653" s="50"/>
      <c r="E653" s="95" t="s">
        <v>67</v>
      </c>
      <c r="F653" s="95" t="s">
        <v>67</v>
      </c>
      <c r="G653" s="95" t="str">
        <f>IF(F653&lt;&gt;"",VLOOKUP(D653,'БАЗА'!$A$5:$E978,5,0)-COUNTIFS($D$2:$D652,D653,$F$2:$F652,F653,$O$2:$O652,"пришел"),"")</f>
        <v/>
      </c>
      <c r="H653" s="96" t="str">
        <f t="shared" si="1"/>
        <v/>
      </c>
      <c r="I653" s="50"/>
      <c r="J653" s="50"/>
      <c r="K653" s="50"/>
      <c r="L653" s="50"/>
      <c r="M653" s="50"/>
      <c r="N653" s="50"/>
      <c r="O653" s="50"/>
    </row>
    <row r="654">
      <c r="A654" s="97"/>
      <c r="B654" s="93"/>
      <c r="C654" s="93" t="str">
        <f t="shared" si="2"/>
        <v/>
      </c>
      <c r="D654" s="50"/>
      <c r="E654" s="95" t="s">
        <v>67</v>
      </c>
      <c r="F654" s="95" t="s">
        <v>67</v>
      </c>
      <c r="G654" s="95" t="str">
        <f>IF(F654&lt;&gt;"",VLOOKUP(D654,'БАЗА'!$A$5:$E978,5,0)-COUNTIFS($D$2:$D653,D654,$F$2:$F653,F654,$O$2:$O653,"пришел"),"")</f>
        <v/>
      </c>
      <c r="H654" s="96" t="str">
        <f t="shared" si="1"/>
        <v/>
      </c>
      <c r="I654" s="50"/>
      <c r="J654" s="50"/>
      <c r="K654" s="50"/>
      <c r="L654" s="50"/>
      <c r="M654" s="50"/>
      <c r="N654" s="50"/>
      <c r="O654" s="50"/>
    </row>
    <row r="655">
      <c r="A655" s="97"/>
      <c r="B655" s="93"/>
      <c r="C655" s="93" t="str">
        <f t="shared" si="2"/>
        <v/>
      </c>
      <c r="D655" s="50"/>
      <c r="E655" s="95" t="s">
        <v>67</v>
      </c>
      <c r="F655" s="95" t="s">
        <v>67</v>
      </c>
      <c r="G655" s="95" t="str">
        <f>IF(F655&lt;&gt;"",VLOOKUP(D655,'БАЗА'!$A$5:$E978,5,0)-COUNTIFS($D$2:$D654,D655,$F$2:$F654,F655,$O$2:$O654,"пришел"),"")</f>
        <v/>
      </c>
      <c r="H655" s="96" t="str">
        <f t="shared" si="1"/>
        <v/>
      </c>
      <c r="I655" s="50"/>
      <c r="J655" s="50"/>
      <c r="K655" s="50"/>
      <c r="L655" s="50"/>
      <c r="M655" s="50"/>
      <c r="N655" s="50"/>
      <c r="O655" s="50"/>
    </row>
    <row r="656">
      <c r="A656" s="97"/>
      <c r="B656" s="93"/>
      <c r="C656" s="93" t="str">
        <f t="shared" si="2"/>
        <v/>
      </c>
      <c r="D656" s="50"/>
      <c r="E656" s="95" t="s">
        <v>67</v>
      </c>
      <c r="F656" s="95" t="s">
        <v>67</v>
      </c>
      <c r="G656" s="95" t="str">
        <f>IF(F656&lt;&gt;"",VLOOKUP(D656,'БАЗА'!$A$5:$E978,5,0)-COUNTIFS($D$2:$D655,D656,$F$2:$F655,F656,$O$2:$O655,"пришел"),"")</f>
        <v/>
      </c>
      <c r="H656" s="96" t="str">
        <f t="shared" si="1"/>
        <v/>
      </c>
      <c r="I656" s="50"/>
      <c r="J656" s="50"/>
      <c r="K656" s="50"/>
      <c r="L656" s="50"/>
      <c r="M656" s="50"/>
      <c r="N656" s="50"/>
      <c r="O656" s="50"/>
    </row>
    <row r="657">
      <c r="A657" s="97"/>
      <c r="B657" s="93"/>
      <c r="C657" s="93" t="str">
        <f t="shared" si="2"/>
        <v/>
      </c>
      <c r="D657" s="50"/>
      <c r="E657" s="95" t="s">
        <v>67</v>
      </c>
      <c r="F657" s="95" t="s">
        <v>67</v>
      </c>
      <c r="G657" s="95" t="str">
        <f>IF(F657&lt;&gt;"",VLOOKUP(D657,'БАЗА'!$A$5:$E978,5,0)-COUNTIFS($D$2:$D656,D657,$F$2:$F656,F657,$O$2:$O656,"пришел"),"")</f>
        <v/>
      </c>
      <c r="H657" s="96" t="str">
        <f t="shared" si="1"/>
        <v/>
      </c>
      <c r="I657" s="50"/>
      <c r="J657" s="50"/>
      <c r="K657" s="50"/>
      <c r="L657" s="50"/>
      <c r="M657" s="50"/>
      <c r="N657" s="50"/>
      <c r="O657" s="50"/>
    </row>
    <row r="658">
      <c r="A658" s="97"/>
      <c r="B658" s="93"/>
      <c r="C658" s="93" t="str">
        <f t="shared" si="2"/>
        <v/>
      </c>
      <c r="D658" s="50"/>
      <c r="E658" s="95" t="s">
        <v>67</v>
      </c>
      <c r="F658" s="95" t="s">
        <v>67</v>
      </c>
      <c r="G658" s="95" t="str">
        <f>IF(F658&lt;&gt;"",VLOOKUP(D658,'БАЗА'!$A$5:$E978,5,0)-COUNTIFS($D$2:$D657,D658,$F$2:$F657,F658,$O$2:$O657,"пришел"),"")</f>
        <v/>
      </c>
      <c r="H658" s="96" t="str">
        <f t="shared" si="1"/>
        <v/>
      </c>
      <c r="I658" s="50"/>
      <c r="J658" s="50"/>
      <c r="K658" s="50"/>
      <c r="L658" s="50"/>
      <c r="M658" s="50"/>
      <c r="N658" s="50"/>
      <c r="O658" s="50"/>
    </row>
    <row r="659">
      <c r="A659" s="97"/>
      <c r="B659" s="93"/>
      <c r="C659" s="93" t="str">
        <f t="shared" si="2"/>
        <v/>
      </c>
      <c r="D659" s="50"/>
      <c r="E659" s="95" t="s">
        <v>67</v>
      </c>
      <c r="F659" s="95" t="s">
        <v>67</v>
      </c>
      <c r="G659" s="95" t="str">
        <f>IF(F659&lt;&gt;"",VLOOKUP(D659,'БАЗА'!$A$5:$E978,5,0)-COUNTIFS($D$2:$D658,D659,$F$2:$F658,F659,$O$2:$O658,"пришел"),"")</f>
        <v/>
      </c>
      <c r="H659" s="96" t="str">
        <f t="shared" si="1"/>
        <v/>
      </c>
      <c r="I659" s="50"/>
      <c r="J659" s="50"/>
      <c r="K659" s="50"/>
      <c r="L659" s="50"/>
      <c r="M659" s="50"/>
      <c r="N659" s="50"/>
      <c r="O659" s="50"/>
    </row>
    <row r="660">
      <c r="A660" s="97"/>
      <c r="B660" s="93"/>
      <c r="C660" s="93" t="str">
        <f t="shared" si="2"/>
        <v/>
      </c>
      <c r="D660" s="50"/>
      <c r="E660" s="95" t="s">
        <v>67</v>
      </c>
      <c r="F660" s="95" t="s">
        <v>67</v>
      </c>
      <c r="G660" s="95" t="str">
        <f>IF(F660&lt;&gt;"",VLOOKUP(D660,'БАЗА'!$A$5:$E978,5,0)-COUNTIFS($D$2:$D659,D660,$F$2:$F659,F660,$O$2:$O659,"пришел"),"")</f>
        <v/>
      </c>
      <c r="H660" s="96" t="str">
        <f t="shared" si="1"/>
        <v/>
      </c>
      <c r="I660" s="50"/>
      <c r="J660" s="50"/>
      <c r="K660" s="50"/>
      <c r="L660" s="50"/>
      <c r="M660" s="50"/>
      <c r="N660" s="50"/>
      <c r="O660" s="50"/>
    </row>
    <row r="661">
      <c r="A661" s="97"/>
      <c r="B661" s="93"/>
      <c r="C661" s="93" t="str">
        <f t="shared" si="2"/>
        <v/>
      </c>
      <c r="D661" s="50"/>
      <c r="E661" s="95" t="s">
        <v>67</v>
      </c>
      <c r="F661" s="95" t="s">
        <v>67</v>
      </c>
      <c r="G661" s="95" t="str">
        <f>IF(F661&lt;&gt;"",VLOOKUP(D661,'БАЗА'!$A$5:$E978,5,0)-COUNTIFS($D$2:$D660,D661,$F$2:$F660,F661,$O$2:$O660,"пришел"),"")</f>
        <v/>
      </c>
      <c r="H661" s="96" t="str">
        <f t="shared" si="1"/>
        <v/>
      </c>
      <c r="I661" s="50"/>
      <c r="J661" s="50"/>
      <c r="K661" s="50"/>
      <c r="L661" s="50"/>
      <c r="M661" s="50"/>
      <c r="N661" s="50"/>
      <c r="O661" s="50"/>
    </row>
    <row r="662">
      <c r="A662" s="97"/>
      <c r="B662" s="93"/>
      <c r="C662" s="93" t="str">
        <f t="shared" si="2"/>
        <v/>
      </c>
      <c r="D662" s="50"/>
      <c r="E662" s="95" t="s">
        <v>67</v>
      </c>
      <c r="F662" s="95" t="s">
        <v>67</v>
      </c>
      <c r="G662" s="95" t="str">
        <f>IF(F662&lt;&gt;"",VLOOKUP(D662,'БАЗА'!$A$5:$E978,5,0)-COUNTIFS($D$2:$D661,D662,$F$2:$F661,F662,$O$2:$O661,"пришел"),"")</f>
        <v/>
      </c>
      <c r="H662" s="96" t="str">
        <f t="shared" si="1"/>
        <v/>
      </c>
      <c r="I662" s="50"/>
      <c r="J662" s="50"/>
      <c r="K662" s="50"/>
      <c r="L662" s="50"/>
      <c r="M662" s="50"/>
      <c r="N662" s="50"/>
      <c r="O662" s="50"/>
    </row>
    <row r="663">
      <c r="A663" s="97"/>
      <c r="B663" s="93"/>
      <c r="C663" s="93" t="str">
        <f t="shared" si="2"/>
        <v/>
      </c>
      <c r="D663" s="50"/>
      <c r="E663" s="95" t="s">
        <v>67</v>
      </c>
      <c r="F663" s="95" t="s">
        <v>67</v>
      </c>
      <c r="G663" s="95" t="str">
        <f>IF(F663&lt;&gt;"",VLOOKUP(D663,'БАЗА'!$A$5:$E978,5,0)-COUNTIFS($D$2:$D662,D663,$F$2:$F662,F663,$O$2:$O662,"пришел"),"")</f>
        <v/>
      </c>
      <c r="H663" s="96" t="str">
        <f t="shared" si="1"/>
        <v/>
      </c>
      <c r="I663" s="50"/>
      <c r="J663" s="50"/>
      <c r="K663" s="50"/>
      <c r="L663" s="50"/>
      <c r="M663" s="50"/>
      <c r="N663" s="50"/>
      <c r="O663" s="50"/>
    </row>
    <row r="664">
      <c r="A664" s="97"/>
      <c r="B664" s="93"/>
      <c r="C664" s="93" t="str">
        <f t="shared" si="2"/>
        <v/>
      </c>
      <c r="D664" s="50"/>
      <c r="E664" s="95" t="s">
        <v>67</v>
      </c>
      <c r="F664" s="95" t="s">
        <v>67</v>
      </c>
      <c r="G664" s="95" t="str">
        <f>IF(F664&lt;&gt;"",VLOOKUP(D664,'БАЗА'!$A$5:$E978,5,0)-COUNTIFS($D$2:$D663,D664,$F$2:$F663,F664,$O$2:$O663,"пришел"),"")</f>
        <v/>
      </c>
      <c r="H664" s="96" t="str">
        <f t="shared" si="1"/>
        <v/>
      </c>
      <c r="I664" s="50"/>
      <c r="J664" s="50"/>
      <c r="K664" s="50"/>
      <c r="L664" s="50"/>
      <c r="M664" s="50"/>
      <c r="N664" s="50"/>
      <c r="O664" s="50"/>
    </row>
    <row r="665">
      <c r="A665" s="97"/>
      <c r="B665" s="93"/>
      <c r="C665" s="93" t="str">
        <f t="shared" si="2"/>
        <v/>
      </c>
      <c r="D665" s="50"/>
      <c r="E665" s="95" t="s">
        <v>67</v>
      </c>
      <c r="F665" s="95" t="s">
        <v>67</v>
      </c>
      <c r="G665" s="95" t="str">
        <f>IF(F665&lt;&gt;"",VLOOKUP(D665,'БАЗА'!$A$5:$E978,5,0)-COUNTIFS($D$2:$D664,D665,$F$2:$F664,F665,$O$2:$O664,"пришел"),"")</f>
        <v/>
      </c>
      <c r="H665" s="96" t="str">
        <f t="shared" si="1"/>
        <v/>
      </c>
      <c r="I665" s="50"/>
      <c r="J665" s="50"/>
      <c r="K665" s="50"/>
      <c r="L665" s="50"/>
      <c r="M665" s="50"/>
      <c r="N665" s="50"/>
      <c r="O665" s="50"/>
    </row>
    <row r="666">
      <c r="A666" s="97"/>
      <c r="B666" s="93"/>
      <c r="C666" s="93" t="str">
        <f t="shared" si="2"/>
        <v/>
      </c>
      <c r="D666" s="50"/>
      <c r="E666" s="95" t="s">
        <v>67</v>
      </c>
      <c r="F666" s="95" t="s">
        <v>67</v>
      </c>
      <c r="G666" s="95" t="str">
        <f>IF(F666&lt;&gt;"",VLOOKUP(D666,'БАЗА'!$A$5:$E978,5,0)-COUNTIFS($D$2:$D665,D666,$F$2:$F665,F666,$O$2:$O665,"пришел"),"")</f>
        <v/>
      </c>
      <c r="H666" s="96" t="str">
        <f t="shared" si="1"/>
        <v/>
      </c>
      <c r="I666" s="50"/>
      <c r="J666" s="50"/>
      <c r="K666" s="50"/>
      <c r="L666" s="50"/>
      <c r="M666" s="50"/>
      <c r="N666" s="50"/>
      <c r="O666" s="50"/>
    </row>
    <row r="667">
      <c r="A667" s="97"/>
      <c r="B667" s="93"/>
      <c r="C667" s="93" t="str">
        <f t="shared" si="2"/>
        <v/>
      </c>
      <c r="D667" s="50"/>
      <c r="E667" s="95" t="s">
        <v>67</v>
      </c>
      <c r="F667" s="95" t="s">
        <v>67</v>
      </c>
      <c r="G667" s="95" t="str">
        <f>IF(F667&lt;&gt;"",VLOOKUP(D667,'БАЗА'!$A$5:$E978,5,0)-COUNTIFS($D$2:$D666,D667,$F$2:$F666,F667,$O$2:$O666,"пришел"),"")</f>
        <v/>
      </c>
      <c r="H667" s="96" t="str">
        <f t="shared" si="1"/>
        <v/>
      </c>
      <c r="I667" s="50"/>
      <c r="J667" s="50"/>
      <c r="K667" s="50"/>
      <c r="L667" s="50"/>
      <c r="M667" s="50"/>
      <c r="N667" s="50"/>
      <c r="O667" s="50"/>
    </row>
    <row r="668">
      <c r="A668" s="97"/>
      <c r="B668" s="93"/>
      <c r="C668" s="93" t="str">
        <f t="shared" si="2"/>
        <v/>
      </c>
      <c r="D668" s="50"/>
      <c r="E668" s="95" t="s">
        <v>67</v>
      </c>
      <c r="F668" s="95" t="s">
        <v>67</v>
      </c>
      <c r="G668" s="95" t="str">
        <f>IF(F668&lt;&gt;"",VLOOKUP(D668,'БАЗА'!$A$5:$E978,5,0)-COUNTIFS($D$2:$D667,D668,$F$2:$F667,F668,$O$2:$O667,"пришел"),"")</f>
        <v/>
      </c>
      <c r="H668" s="96" t="str">
        <f t="shared" si="1"/>
        <v/>
      </c>
      <c r="I668" s="50"/>
      <c r="J668" s="50"/>
      <c r="K668" s="50"/>
      <c r="L668" s="50"/>
      <c r="M668" s="50"/>
      <c r="N668" s="50"/>
      <c r="O668" s="50"/>
    </row>
    <row r="669">
      <c r="A669" s="97"/>
      <c r="B669" s="93"/>
      <c r="C669" s="93" t="str">
        <f t="shared" si="2"/>
        <v/>
      </c>
      <c r="D669" s="50"/>
      <c r="E669" s="95" t="s">
        <v>67</v>
      </c>
      <c r="F669" s="95" t="s">
        <v>67</v>
      </c>
      <c r="G669" s="95" t="str">
        <f>IF(F669&lt;&gt;"",VLOOKUP(D669,'БАЗА'!$A$5:$E978,5,0)-COUNTIFS($D$2:$D668,D669,$F$2:$F668,F669,$O$2:$O668,"пришел"),"")</f>
        <v/>
      </c>
      <c r="H669" s="96" t="str">
        <f t="shared" si="1"/>
        <v/>
      </c>
      <c r="I669" s="50"/>
      <c r="J669" s="50"/>
      <c r="K669" s="50"/>
      <c r="L669" s="50"/>
      <c r="M669" s="50"/>
      <c r="N669" s="50"/>
      <c r="O669" s="50"/>
    </row>
    <row r="670">
      <c r="A670" s="97"/>
      <c r="B670" s="93"/>
      <c r="C670" s="93" t="str">
        <f t="shared" si="2"/>
        <v/>
      </c>
      <c r="D670" s="50"/>
      <c r="E670" s="95" t="s">
        <v>67</v>
      </c>
      <c r="F670" s="95" t="s">
        <v>67</v>
      </c>
      <c r="G670" s="95" t="str">
        <f>IF(F670&lt;&gt;"",VLOOKUP(D670,'БАЗА'!$A$5:$E978,5,0)-COUNTIFS($D$2:$D669,D670,$F$2:$F669,F670,$O$2:$O669,"пришел"),"")</f>
        <v/>
      </c>
      <c r="H670" s="96" t="str">
        <f t="shared" si="1"/>
        <v/>
      </c>
      <c r="I670" s="50"/>
      <c r="J670" s="50"/>
      <c r="K670" s="50"/>
      <c r="L670" s="50"/>
      <c r="M670" s="50"/>
      <c r="N670" s="50"/>
      <c r="O670" s="50"/>
    </row>
    <row r="671">
      <c r="A671" s="97"/>
      <c r="B671" s="93"/>
      <c r="C671" s="93" t="str">
        <f t="shared" si="2"/>
        <v/>
      </c>
      <c r="D671" s="50"/>
      <c r="E671" s="95" t="s">
        <v>67</v>
      </c>
      <c r="F671" s="95" t="s">
        <v>67</v>
      </c>
      <c r="G671" s="95" t="str">
        <f>IF(F671&lt;&gt;"",VLOOKUP(D671,'БАЗА'!$A$5:$E978,5,0)-COUNTIFS($D$2:$D670,D671,$F$2:$F670,F671,$O$2:$O670,"пришел"),"")</f>
        <v/>
      </c>
      <c r="H671" s="96" t="str">
        <f t="shared" si="1"/>
        <v/>
      </c>
      <c r="I671" s="50"/>
      <c r="J671" s="50"/>
      <c r="K671" s="50"/>
      <c r="L671" s="50"/>
      <c r="M671" s="50"/>
      <c r="N671" s="50"/>
      <c r="O671" s="50"/>
    </row>
    <row r="672">
      <c r="A672" s="97"/>
      <c r="B672" s="93"/>
      <c r="C672" s="93" t="str">
        <f t="shared" si="2"/>
        <v/>
      </c>
      <c r="D672" s="50"/>
      <c r="E672" s="95" t="s">
        <v>67</v>
      </c>
      <c r="F672" s="95" t="s">
        <v>67</v>
      </c>
      <c r="G672" s="95" t="str">
        <f>IF(F672&lt;&gt;"",VLOOKUP(D672,'БАЗА'!$A$5:$E978,5,0)-COUNTIFS($D$2:$D671,D672,$F$2:$F671,F672,$O$2:$O671,"пришел"),"")</f>
        <v/>
      </c>
      <c r="H672" s="96" t="str">
        <f t="shared" si="1"/>
        <v/>
      </c>
      <c r="I672" s="50"/>
      <c r="J672" s="50"/>
      <c r="K672" s="50"/>
      <c r="L672" s="50"/>
      <c r="M672" s="50"/>
      <c r="N672" s="50"/>
      <c r="O672" s="50"/>
    </row>
    <row r="673">
      <c r="A673" s="97"/>
      <c r="B673" s="93"/>
      <c r="C673" s="93" t="str">
        <f t="shared" si="2"/>
        <v/>
      </c>
      <c r="D673" s="50"/>
      <c r="E673" s="95" t="s">
        <v>67</v>
      </c>
      <c r="F673" s="95" t="s">
        <v>67</v>
      </c>
      <c r="G673" s="95" t="str">
        <f>IF(F673&lt;&gt;"",VLOOKUP(D673,'БАЗА'!$A$5:$E978,5,0)-COUNTIFS($D$2:$D672,D673,$F$2:$F672,F673,$O$2:$O672,"пришел"),"")</f>
        <v/>
      </c>
      <c r="H673" s="96" t="str">
        <f t="shared" si="1"/>
        <v/>
      </c>
      <c r="I673" s="50"/>
      <c r="J673" s="50"/>
      <c r="K673" s="50"/>
      <c r="L673" s="50"/>
      <c r="M673" s="50"/>
      <c r="N673" s="50"/>
      <c r="O673" s="50"/>
    </row>
    <row r="674">
      <c r="A674" s="97"/>
      <c r="B674" s="93"/>
      <c r="C674" s="93" t="str">
        <f t="shared" si="2"/>
        <v/>
      </c>
      <c r="D674" s="50"/>
      <c r="E674" s="95" t="s">
        <v>67</v>
      </c>
      <c r="F674" s="95" t="s">
        <v>67</v>
      </c>
      <c r="G674" s="95" t="str">
        <f>IF(F674&lt;&gt;"",VLOOKUP(D674,'БАЗА'!$A$5:$E978,5,0)-COUNTIFS($D$2:$D673,D674,$F$2:$F673,F674,$O$2:$O673,"пришел"),"")</f>
        <v/>
      </c>
      <c r="H674" s="96" t="str">
        <f t="shared" si="1"/>
        <v/>
      </c>
      <c r="I674" s="50"/>
      <c r="J674" s="50"/>
      <c r="K674" s="50"/>
      <c r="L674" s="50"/>
      <c r="M674" s="50"/>
      <c r="N674" s="50"/>
      <c r="O674" s="50"/>
    </row>
    <row r="675">
      <c r="A675" s="97"/>
      <c r="B675" s="93"/>
      <c r="C675" s="93" t="str">
        <f t="shared" si="2"/>
        <v/>
      </c>
      <c r="D675" s="50"/>
      <c r="E675" s="95" t="s">
        <v>67</v>
      </c>
      <c r="F675" s="95" t="s">
        <v>67</v>
      </c>
      <c r="G675" s="95" t="str">
        <f>IF(F675&lt;&gt;"",VLOOKUP(D675,'БАЗА'!$A$5:$E978,5,0)-COUNTIFS($D$2:$D674,D675,$F$2:$F674,F675,$O$2:$O674,"пришел"),"")</f>
        <v/>
      </c>
      <c r="H675" s="96" t="str">
        <f t="shared" si="1"/>
        <v/>
      </c>
      <c r="I675" s="50"/>
      <c r="J675" s="50"/>
      <c r="K675" s="50"/>
      <c r="L675" s="50"/>
      <c r="M675" s="50"/>
      <c r="N675" s="50"/>
      <c r="O675" s="50"/>
    </row>
    <row r="676">
      <c r="A676" s="97"/>
      <c r="B676" s="93"/>
      <c r="C676" s="93" t="str">
        <f t="shared" si="2"/>
        <v/>
      </c>
      <c r="D676" s="50"/>
      <c r="E676" s="95" t="s">
        <v>67</v>
      </c>
      <c r="F676" s="95" t="s">
        <v>67</v>
      </c>
      <c r="G676" s="95" t="str">
        <f>IF(F676&lt;&gt;"",VLOOKUP(D676,'БАЗА'!$A$5:$E978,5,0)-COUNTIFS($D$2:$D675,D676,$F$2:$F675,F676,$O$2:$O675,"пришел"),"")</f>
        <v/>
      </c>
      <c r="H676" s="96" t="str">
        <f t="shared" si="1"/>
        <v/>
      </c>
      <c r="I676" s="50"/>
      <c r="J676" s="50"/>
      <c r="K676" s="50"/>
      <c r="L676" s="50"/>
      <c r="M676" s="50"/>
      <c r="N676" s="50"/>
      <c r="O676" s="50"/>
    </row>
    <row r="677">
      <c r="A677" s="97"/>
      <c r="B677" s="93"/>
      <c r="C677" s="93" t="str">
        <f t="shared" si="2"/>
        <v/>
      </c>
      <c r="D677" s="50"/>
      <c r="E677" s="95" t="s">
        <v>67</v>
      </c>
      <c r="F677" s="95" t="s">
        <v>67</v>
      </c>
      <c r="G677" s="95" t="str">
        <f>IF(F677&lt;&gt;"",VLOOKUP(D677,'БАЗА'!$A$5:$E978,5,0)-COUNTIFS($D$2:$D676,D677,$F$2:$F676,F677,$O$2:$O676,"пришел"),"")</f>
        <v/>
      </c>
      <c r="H677" s="96" t="str">
        <f t="shared" si="1"/>
        <v/>
      </c>
      <c r="I677" s="50"/>
      <c r="J677" s="50"/>
      <c r="K677" s="50"/>
      <c r="L677" s="50"/>
      <c r="M677" s="50"/>
      <c r="N677" s="50"/>
      <c r="O677" s="50"/>
    </row>
    <row r="678">
      <c r="A678" s="97"/>
      <c r="B678" s="93"/>
      <c r="C678" s="93" t="str">
        <f t="shared" si="2"/>
        <v/>
      </c>
      <c r="D678" s="50"/>
      <c r="E678" s="95" t="s">
        <v>67</v>
      </c>
      <c r="F678" s="95" t="s">
        <v>67</v>
      </c>
      <c r="G678" s="95" t="str">
        <f>IF(F678&lt;&gt;"",VLOOKUP(D678,'БАЗА'!$A$5:$E978,5,0)-COUNTIFS($D$2:$D677,D678,$F$2:$F677,F678,$O$2:$O677,"пришел"),"")</f>
        <v/>
      </c>
      <c r="H678" s="96" t="str">
        <f t="shared" si="1"/>
        <v/>
      </c>
      <c r="I678" s="50"/>
      <c r="J678" s="50"/>
      <c r="K678" s="50"/>
      <c r="L678" s="50"/>
      <c r="M678" s="50"/>
      <c r="N678" s="50"/>
      <c r="O678" s="50"/>
    </row>
    <row r="679">
      <c r="A679" s="97"/>
      <c r="B679" s="93"/>
      <c r="C679" s="93" t="str">
        <f t="shared" si="2"/>
        <v/>
      </c>
      <c r="D679" s="50"/>
      <c r="E679" s="95" t="s">
        <v>67</v>
      </c>
      <c r="F679" s="95" t="s">
        <v>67</v>
      </c>
      <c r="G679" s="95" t="str">
        <f>IF(F679&lt;&gt;"",VLOOKUP(D679,'БАЗА'!$A$5:$E978,5,0)-COUNTIFS($D$2:$D678,D679,$F$2:$F678,F679,$O$2:$O678,"пришел"),"")</f>
        <v/>
      </c>
      <c r="H679" s="96" t="str">
        <f t="shared" si="1"/>
        <v/>
      </c>
      <c r="I679" s="50"/>
      <c r="J679" s="50"/>
      <c r="K679" s="50"/>
      <c r="L679" s="50"/>
      <c r="M679" s="50"/>
      <c r="N679" s="50"/>
      <c r="O679" s="50"/>
    </row>
    <row r="680">
      <c r="A680" s="97"/>
      <c r="B680" s="93"/>
      <c r="C680" s="93" t="str">
        <f t="shared" si="2"/>
        <v/>
      </c>
      <c r="D680" s="50"/>
      <c r="E680" s="95" t="s">
        <v>67</v>
      </c>
      <c r="F680" s="95" t="s">
        <v>67</v>
      </c>
      <c r="G680" s="95" t="str">
        <f>IF(F680&lt;&gt;"",VLOOKUP(D680,'БАЗА'!$A$5:$E978,5,0)-COUNTIFS($D$2:$D679,D680,$F$2:$F679,F680,$O$2:$O679,"пришел"),"")</f>
        <v/>
      </c>
      <c r="H680" s="96" t="str">
        <f t="shared" si="1"/>
        <v/>
      </c>
      <c r="I680" s="50"/>
      <c r="J680" s="50"/>
      <c r="K680" s="50"/>
      <c r="L680" s="50"/>
      <c r="M680" s="50"/>
      <c r="N680" s="50"/>
      <c r="O680" s="50"/>
    </row>
    <row r="681">
      <c r="A681" s="97"/>
      <c r="B681" s="93"/>
      <c r="C681" s="93" t="str">
        <f t="shared" si="2"/>
        <v/>
      </c>
      <c r="D681" s="50"/>
      <c r="E681" s="95" t="s">
        <v>67</v>
      </c>
      <c r="F681" s="95" t="s">
        <v>67</v>
      </c>
      <c r="G681" s="95" t="str">
        <f>IF(F681&lt;&gt;"",VLOOKUP(D681,'БАЗА'!$A$5:$E978,5,0)-COUNTIFS($D$2:$D680,D681,$F$2:$F680,F681,$O$2:$O680,"пришел"),"")</f>
        <v/>
      </c>
      <c r="H681" s="96" t="str">
        <f t="shared" si="1"/>
        <v/>
      </c>
      <c r="I681" s="50"/>
      <c r="J681" s="50"/>
      <c r="K681" s="50"/>
      <c r="L681" s="50"/>
      <c r="M681" s="50"/>
      <c r="N681" s="50"/>
      <c r="O681" s="50"/>
    </row>
    <row r="682">
      <c r="A682" s="97"/>
      <c r="B682" s="93"/>
      <c r="C682" s="93" t="str">
        <f t="shared" si="2"/>
        <v/>
      </c>
      <c r="D682" s="50"/>
      <c r="E682" s="95" t="s">
        <v>67</v>
      </c>
      <c r="F682" s="95" t="s">
        <v>67</v>
      </c>
      <c r="G682" s="95" t="str">
        <f>IF(F682&lt;&gt;"",VLOOKUP(D682,'БАЗА'!$A$5:$E978,5,0)-COUNTIFS($D$2:$D681,D682,$F$2:$F681,F682,$O$2:$O681,"пришел"),"")</f>
        <v/>
      </c>
      <c r="H682" s="96" t="str">
        <f t="shared" si="1"/>
        <v/>
      </c>
      <c r="I682" s="50"/>
      <c r="J682" s="50"/>
      <c r="K682" s="50"/>
      <c r="L682" s="50"/>
      <c r="M682" s="50"/>
      <c r="N682" s="50"/>
      <c r="O682" s="50"/>
    </row>
    <row r="683">
      <c r="A683" s="97"/>
      <c r="B683" s="93"/>
      <c r="C683" s="93" t="str">
        <f t="shared" si="2"/>
        <v/>
      </c>
      <c r="D683" s="50"/>
      <c r="E683" s="95" t="s">
        <v>67</v>
      </c>
      <c r="F683" s="95" t="s">
        <v>67</v>
      </c>
      <c r="G683" s="95" t="str">
        <f>IF(F683&lt;&gt;"",VLOOKUP(D683,'БАЗА'!$A$5:$E978,5,0)-COUNTIFS($D$2:$D682,D683,$F$2:$F682,F683,$O$2:$O682,"пришел"),"")</f>
        <v/>
      </c>
      <c r="H683" s="96" t="str">
        <f t="shared" si="1"/>
        <v/>
      </c>
      <c r="I683" s="50"/>
      <c r="J683" s="50"/>
      <c r="K683" s="50"/>
      <c r="L683" s="50"/>
      <c r="M683" s="50"/>
      <c r="N683" s="50"/>
      <c r="O683" s="50"/>
    </row>
    <row r="684">
      <c r="A684" s="97"/>
      <c r="B684" s="93"/>
      <c r="C684" s="93" t="str">
        <f t="shared" si="2"/>
        <v/>
      </c>
      <c r="D684" s="50"/>
      <c r="E684" s="95" t="s">
        <v>67</v>
      </c>
      <c r="F684" s="95" t="s">
        <v>67</v>
      </c>
      <c r="G684" s="95" t="str">
        <f>IF(F684&lt;&gt;"",VLOOKUP(D684,'БАЗА'!$A$5:$E978,5,0)-COUNTIFS($D$2:$D683,D684,$F$2:$F683,F684,$O$2:$O683,"пришел"),"")</f>
        <v/>
      </c>
      <c r="H684" s="96" t="str">
        <f t="shared" si="1"/>
        <v/>
      </c>
      <c r="I684" s="50"/>
      <c r="J684" s="50"/>
      <c r="K684" s="50"/>
      <c r="L684" s="50"/>
      <c r="M684" s="50"/>
      <c r="N684" s="50"/>
      <c r="O684" s="50"/>
    </row>
    <row r="685">
      <c r="A685" s="97"/>
      <c r="B685" s="93"/>
      <c r="C685" s="93" t="str">
        <f t="shared" si="2"/>
        <v/>
      </c>
      <c r="D685" s="50"/>
      <c r="E685" s="95" t="s">
        <v>67</v>
      </c>
      <c r="F685" s="95" t="s">
        <v>67</v>
      </c>
      <c r="G685" s="95" t="str">
        <f>IF(F685&lt;&gt;"",VLOOKUP(D685,'БАЗА'!$A$5:$E978,5,0)-COUNTIFS($D$2:$D684,D685,$F$2:$F684,F685,$O$2:$O684,"пришел"),"")</f>
        <v/>
      </c>
      <c r="H685" s="96" t="str">
        <f t="shared" si="1"/>
        <v/>
      </c>
      <c r="I685" s="50"/>
      <c r="J685" s="50"/>
      <c r="K685" s="50"/>
      <c r="L685" s="50"/>
      <c r="M685" s="50"/>
      <c r="N685" s="50"/>
      <c r="O685" s="50"/>
    </row>
    <row r="686">
      <c r="A686" s="97"/>
      <c r="B686" s="93"/>
      <c r="C686" s="93" t="str">
        <f t="shared" si="2"/>
        <v/>
      </c>
      <c r="D686" s="50"/>
      <c r="E686" s="95" t="s">
        <v>67</v>
      </c>
      <c r="F686" s="95" t="s">
        <v>67</v>
      </c>
      <c r="G686" s="95" t="str">
        <f>IF(F686&lt;&gt;"",VLOOKUP(D686,'БАЗА'!$A$5:$E978,5,0)-COUNTIFS($D$2:$D685,D686,$F$2:$F685,F686,$O$2:$O685,"пришел"),"")</f>
        <v/>
      </c>
      <c r="H686" s="96" t="str">
        <f t="shared" si="1"/>
        <v/>
      </c>
      <c r="I686" s="50"/>
      <c r="J686" s="50"/>
      <c r="K686" s="50"/>
      <c r="L686" s="50"/>
      <c r="M686" s="50"/>
      <c r="N686" s="50"/>
      <c r="O686" s="50"/>
    </row>
    <row r="687">
      <c r="A687" s="97"/>
      <c r="B687" s="93"/>
      <c r="C687" s="93" t="str">
        <f t="shared" si="2"/>
        <v/>
      </c>
      <c r="D687" s="50"/>
      <c r="E687" s="95" t="s">
        <v>67</v>
      </c>
      <c r="F687" s="95" t="s">
        <v>67</v>
      </c>
      <c r="G687" s="95" t="str">
        <f>IF(F687&lt;&gt;"",VLOOKUP(D687,'БАЗА'!$A$5:$E978,5,0)-COUNTIFS($D$2:$D686,D687,$F$2:$F686,F687,$O$2:$O686,"пришел"),"")</f>
        <v/>
      </c>
      <c r="H687" s="96" t="str">
        <f t="shared" si="1"/>
        <v/>
      </c>
      <c r="I687" s="50"/>
      <c r="J687" s="50"/>
      <c r="K687" s="50"/>
      <c r="L687" s="50"/>
      <c r="M687" s="50"/>
      <c r="N687" s="50"/>
      <c r="O687" s="50"/>
    </row>
    <row r="688">
      <c r="A688" s="97"/>
      <c r="B688" s="93"/>
      <c r="C688" s="93" t="str">
        <f t="shared" si="2"/>
        <v/>
      </c>
      <c r="D688" s="50"/>
      <c r="E688" s="95" t="s">
        <v>67</v>
      </c>
      <c r="F688" s="95" t="s">
        <v>67</v>
      </c>
      <c r="G688" s="95" t="str">
        <f>IF(F688&lt;&gt;"",VLOOKUP(D688,'БАЗА'!$A$5:$E978,5,0)-COUNTIFS($D$2:$D687,D688,$F$2:$F687,F688,$O$2:$O687,"пришел"),"")</f>
        <v/>
      </c>
      <c r="H688" s="96" t="str">
        <f t="shared" si="1"/>
        <v/>
      </c>
      <c r="I688" s="50"/>
      <c r="J688" s="50"/>
      <c r="K688" s="50"/>
      <c r="L688" s="50"/>
      <c r="M688" s="50"/>
      <c r="N688" s="50"/>
      <c r="O688" s="50"/>
    </row>
    <row r="689">
      <c r="A689" s="97"/>
      <c r="B689" s="93"/>
      <c r="C689" s="93" t="str">
        <f t="shared" si="2"/>
        <v/>
      </c>
      <c r="D689" s="50"/>
      <c r="E689" s="95" t="s">
        <v>67</v>
      </c>
      <c r="F689" s="95" t="s">
        <v>67</v>
      </c>
      <c r="G689" s="95" t="str">
        <f>IF(F689&lt;&gt;"",VLOOKUP(D689,'БАЗА'!$A$5:$E978,5,0)-COUNTIFS($D$2:$D688,D689,$F$2:$F688,F689,$O$2:$O688,"пришел"),"")</f>
        <v/>
      </c>
      <c r="H689" s="96" t="str">
        <f t="shared" si="1"/>
        <v/>
      </c>
      <c r="I689" s="50"/>
      <c r="J689" s="50"/>
      <c r="K689" s="50"/>
      <c r="L689" s="50"/>
      <c r="M689" s="50"/>
      <c r="N689" s="50"/>
      <c r="O689" s="50"/>
    </row>
    <row r="690">
      <c r="A690" s="97"/>
      <c r="B690" s="93"/>
      <c r="C690" s="93" t="str">
        <f t="shared" si="2"/>
        <v/>
      </c>
      <c r="D690" s="50"/>
      <c r="E690" s="95" t="s">
        <v>67</v>
      </c>
      <c r="F690" s="95" t="s">
        <v>67</v>
      </c>
      <c r="G690" s="95" t="str">
        <f>IF(F690&lt;&gt;"",VLOOKUP(D690,'БАЗА'!$A$5:$E978,5,0)-COUNTIFS($D$2:$D689,D690,$F$2:$F689,F690,$O$2:$O689,"пришел"),"")</f>
        <v/>
      </c>
      <c r="H690" s="96" t="str">
        <f t="shared" si="1"/>
        <v/>
      </c>
      <c r="I690" s="50"/>
      <c r="J690" s="50"/>
      <c r="K690" s="50"/>
      <c r="L690" s="50"/>
      <c r="M690" s="50"/>
      <c r="N690" s="50"/>
      <c r="O690" s="50"/>
    </row>
    <row r="691">
      <c r="A691" s="97"/>
      <c r="B691" s="93"/>
      <c r="C691" s="93" t="str">
        <f t="shared" si="2"/>
        <v/>
      </c>
      <c r="D691" s="50"/>
      <c r="E691" s="95" t="s">
        <v>67</v>
      </c>
      <c r="F691" s="95" t="s">
        <v>67</v>
      </c>
      <c r="G691" s="95" t="str">
        <f>IF(F691&lt;&gt;"",VLOOKUP(D691,'БАЗА'!$A$5:$E978,5,0)-COUNTIFS($D$2:$D690,D691,$F$2:$F690,F691,$O$2:$O690,"пришел"),"")</f>
        <v/>
      </c>
      <c r="H691" s="96" t="str">
        <f t="shared" si="1"/>
        <v/>
      </c>
      <c r="I691" s="50"/>
      <c r="J691" s="50"/>
      <c r="K691" s="50"/>
      <c r="L691" s="50"/>
      <c r="M691" s="50"/>
      <c r="N691" s="50"/>
      <c r="O691" s="50"/>
    </row>
    <row r="692">
      <c r="A692" s="97"/>
      <c r="B692" s="93"/>
      <c r="C692" s="93" t="str">
        <f t="shared" si="2"/>
        <v/>
      </c>
      <c r="D692" s="50"/>
      <c r="E692" s="95" t="s">
        <v>67</v>
      </c>
      <c r="F692" s="95" t="s">
        <v>67</v>
      </c>
      <c r="G692" s="95" t="str">
        <f>IF(F692&lt;&gt;"",VLOOKUP(D692,'БАЗА'!$A$5:$E978,5,0)-COUNTIFS($D$2:$D691,D692,$F$2:$F691,F692,$O$2:$O691,"пришел"),"")</f>
        <v/>
      </c>
      <c r="H692" s="96" t="str">
        <f t="shared" si="1"/>
        <v/>
      </c>
      <c r="I692" s="50"/>
      <c r="J692" s="50"/>
      <c r="K692" s="50"/>
      <c r="L692" s="50"/>
      <c r="M692" s="50"/>
      <c r="N692" s="50"/>
      <c r="O692" s="50"/>
    </row>
    <row r="693">
      <c r="A693" s="97"/>
      <c r="B693" s="93"/>
      <c r="C693" s="93" t="str">
        <f t="shared" si="2"/>
        <v/>
      </c>
      <c r="D693" s="50"/>
      <c r="E693" s="95" t="s">
        <v>67</v>
      </c>
      <c r="F693" s="95" t="s">
        <v>67</v>
      </c>
      <c r="G693" s="95" t="str">
        <f>IF(F693&lt;&gt;"",VLOOKUP(D693,'БАЗА'!$A$5:$E978,5,0)-COUNTIFS($D$2:$D692,D693,$F$2:$F692,F693,$O$2:$O692,"пришел"),"")</f>
        <v/>
      </c>
      <c r="H693" s="96" t="str">
        <f t="shared" si="1"/>
        <v/>
      </c>
      <c r="I693" s="50"/>
      <c r="J693" s="50"/>
      <c r="K693" s="50"/>
      <c r="L693" s="50"/>
      <c r="M693" s="50"/>
      <c r="N693" s="50"/>
      <c r="O693" s="50"/>
    </row>
    <row r="694">
      <c r="A694" s="97"/>
      <c r="B694" s="93"/>
      <c r="C694" s="93" t="str">
        <f t="shared" si="2"/>
        <v/>
      </c>
      <c r="D694" s="50"/>
      <c r="E694" s="95" t="s">
        <v>67</v>
      </c>
      <c r="F694" s="95" t="s">
        <v>67</v>
      </c>
      <c r="G694" s="95" t="str">
        <f>IF(F694&lt;&gt;"",VLOOKUP(D694,'БАЗА'!$A$5:$E978,5,0)-COUNTIFS($D$2:$D693,D694,$F$2:$F693,F694,$O$2:$O693,"пришел"),"")</f>
        <v/>
      </c>
      <c r="H694" s="96" t="str">
        <f t="shared" si="1"/>
        <v/>
      </c>
      <c r="I694" s="50"/>
      <c r="J694" s="50"/>
      <c r="K694" s="50"/>
      <c r="L694" s="50"/>
      <c r="M694" s="50"/>
      <c r="N694" s="50"/>
      <c r="O694" s="50"/>
    </row>
    <row r="695">
      <c r="A695" s="97"/>
      <c r="B695" s="93"/>
      <c r="C695" s="93" t="str">
        <f t="shared" si="2"/>
        <v/>
      </c>
      <c r="D695" s="50"/>
      <c r="E695" s="95" t="s">
        <v>67</v>
      </c>
      <c r="F695" s="95" t="s">
        <v>67</v>
      </c>
      <c r="G695" s="95" t="str">
        <f>IF(F695&lt;&gt;"",VLOOKUP(D695,'БАЗА'!$A$5:$E978,5,0)-COUNTIFS($D$2:$D694,D695,$F$2:$F694,F695,$O$2:$O694,"пришел"),"")</f>
        <v/>
      </c>
      <c r="H695" s="96" t="str">
        <f t="shared" si="1"/>
        <v/>
      </c>
      <c r="I695" s="50"/>
      <c r="J695" s="50"/>
      <c r="K695" s="50"/>
      <c r="L695" s="50"/>
      <c r="M695" s="50"/>
      <c r="N695" s="50"/>
      <c r="O695" s="50"/>
    </row>
    <row r="696">
      <c r="A696" s="97"/>
      <c r="B696" s="93"/>
      <c r="C696" s="93" t="str">
        <f t="shared" si="2"/>
        <v/>
      </c>
      <c r="D696" s="50"/>
      <c r="E696" s="95" t="s">
        <v>67</v>
      </c>
      <c r="F696" s="95" t="s">
        <v>67</v>
      </c>
      <c r="G696" s="95" t="str">
        <f>IF(F696&lt;&gt;"",VLOOKUP(D696,'БАЗА'!$A$5:$E978,5,0)-COUNTIFS($D$2:$D695,D696,$F$2:$F695,F696,$O$2:$O695,"пришел"),"")</f>
        <v/>
      </c>
      <c r="H696" s="96" t="str">
        <f t="shared" si="1"/>
        <v/>
      </c>
      <c r="I696" s="50"/>
      <c r="J696" s="50"/>
      <c r="K696" s="50"/>
      <c r="L696" s="50"/>
      <c r="M696" s="50"/>
      <c r="N696" s="50"/>
      <c r="O696" s="50"/>
    </row>
    <row r="697">
      <c r="A697" s="97"/>
      <c r="B697" s="93"/>
      <c r="C697" s="93" t="str">
        <f t="shared" si="2"/>
        <v/>
      </c>
      <c r="D697" s="50"/>
      <c r="E697" s="95" t="s">
        <v>67</v>
      </c>
      <c r="F697" s="95" t="s">
        <v>67</v>
      </c>
      <c r="G697" s="95" t="str">
        <f>IF(F697&lt;&gt;"",VLOOKUP(D697,'БАЗА'!$A$5:$E978,5,0)-COUNTIFS($D$2:$D696,D697,$F$2:$F696,F697,$O$2:$O696,"пришел"),"")</f>
        <v/>
      </c>
      <c r="H697" s="96" t="str">
        <f t="shared" si="1"/>
        <v/>
      </c>
      <c r="I697" s="50"/>
      <c r="J697" s="50"/>
      <c r="K697" s="50"/>
      <c r="L697" s="50"/>
      <c r="M697" s="50"/>
      <c r="N697" s="50"/>
      <c r="O697" s="50"/>
    </row>
    <row r="698">
      <c r="A698" s="97"/>
      <c r="B698" s="93"/>
      <c r="C698" s="93" t="str">
        <f t="shared" si="2"/>
        <v/>
      </c>
      <c r="D698" s="50"/>
      <c r="E698" s="95" t="s">
        <v>67</v>
      </c>
      <c r="F698" s="95" t="s">
        <v>67</v>
      </c>
      <c r="G698" s="95" t="str">
        <f>IF(F698&lt;&gt;"",VLOOKUP(D698,'БАЗА'!$A$5:$E978,5,0)-COUNTIFS($D$2:$D697,D698,$F$2:$F697,F698,$O$2:$O697,"пришел"),"")</f>
        <v/>
      </c>
      <c r="H698" s="96" t="str">
        <f t="shared" si="1"/>
        <v/>
      </c>
      <c r="I698" s="50"/>
      <c r="J698" s="50"/>
      <c r="K698" s="50"/>
      <c r="L698" s="50"/>
      <c r="M698" s="50"/>
      <c r="N698" s="50"/>
      <c r="O698" s="50"/>
    </row>
    <row r="699">
      <c r="A699" s="97"/>
      <c r="B699" s="93"/>
      <c r="C699" s="93" t="str">
        <f t="shared" si="2"/>
        <v/>
      </c>
      <c r="D699" s="50"/>
      <c r="E699" s="95" t="s">
        <v>67</v>
      </c>
      <c r="F699" s="95" t="s">
        <v>67</v>
      </c>
      <c r="G699" s="95" t="str">
        <f>IF(F699&lt;&gt;"",VLOOKUP(D699,'БАЗА'!$A$5:$E978,5,0)-COUNTIFS($D$2:$D698,D699,$F$2:$F698,F699,$O$2:$O698,"пришел"),"")</f>
        <v/>
      </c>
      <c r="H699" s="96" t="str">
        <f t="shared" si="1"/>
        <v/>
      </c>
      <c r="I699" s="50"/>
      <c r="J699" s="50"/>
      <c r="K699" s="50"/>
      <c r="L699" s="50"/>
      <c r="M699" s="50"/>
      <c r="N699" s="50"/>
      <c r="O699" s="50"/>
    </row>
    <row r="700">
      <c r="A700" s="97"/>
      <c r="B700" s="93"/>
      <c r="C700" s="93" t="str">
        <f t="shared" si="2"/>
        <v/>
      </c>
      <c r="D700" s="50"/>
      <c r="E700" s="95" t="s">
        <v>67</v>
      </c>
      <c r="F700" s="95" t="s">
        <v>67</v>
      </c>
      <c r="G700" s="95" t="str">
        <f>IF(F700&lt;&gt;"",VLOOKUP(D700,'БАЗА'!$A$5:$E978,5,0)-COUNTIFS($D$2:$D699,D700,$F$2:$F699,F700,$O$2:$O699,"пришел"),"")</f>
        <v/>
      </c>
      <c r="H700" s="96" t="str">
        <f t="shared" si="1"/>
        <v/>
      </c>
      <c r="I700" s="50"/>
      <c r="J700" s="50"/>
      <c r="K700" s="50"/>
      <c r="L700" s="50"/>
      <c r="M700" s="50"/>
      <c r="N700" s="50"/>
      <c r="O700" s="50"/>
    </row>
    <row r="701">
      <c r="A701" s="97"/>
      <c r="B701" s="93"/>
      <c r="C701" s="93" t="str">
        <f t="shared" si="2"/>
        <v/>
      </c>
      <c r="D701" s="50"/>
      <c r="E701" s="95" t="s">
        <v>67</v>
      </c>
      <c r="F701" s="95" t="s">
        <v>67</v>
      </c>
      <c r="G701" s="95" t="str">
        <f>IF(F701&lt;&gt;"",VLOOKUP(D701,'БАЗА'!$A$5:$E978,5,0)-COUNTIFS($D$2:$D700,D701,$F$2:$F700,F701,$O$2:$O700,"пришел"),"")</f>
        <v/>
      </c>
      <c r="H701" s="96" t="str">
        <f t="shared" si="1"/>
        <v/>
      </c>
      <c r="I701" s="50"/>
      <c r="J701" s="50"/>
      <c r="K701" s="50"/>
      <c r="L701" s="50"/>
      <c r="M701" s="50"/>
      <c r="N701" s="50"/>
      <c r="O701" s="50"/>
    </row>
    <row r="702">
      <c r="A702" s="97"/>
      <c r="B702" s="93"/>
      <c r="C702" s="93" t="str">
        <f t="shared" si="2"/>
        <v/>
      </c>
      <c r="D702" s="50"/>
      <c r="E702" s="95" t="s">
        <v>67</v>
      </c>
      <c r="F702" s="95" t="s">
        <v>67</v>
      </c>
      <c r="G702" s="95" t="str">
        <f>IF(F702&lt;&gt;"",VLOOKUP(D702,'БАЗА'!$A$5:$E978,5,0)-COUNTIFS($D$2:$D701,D702,$F$2:$F701,F702,$O$2:$O701,"пришел"),"")</f>
        <v/>
      </c>
      <c r="H702" s="96" t="str">
        <f t="shared" si="1"/>
        <v/>
      </c>
      <c r="I702" s="50"/>
      <c r="J702" s="50"/>
      <c r="K702" s="50"/>
      <c r="L702" s="50"/>
      <c r="M702" s="50"/>
      <c r="N702" s="50"/>
      <c r="O702" s="50"/>
    </row>
    <row r="703">
      <c r="A703" s="97"/>
      <c r="B703" s="93"/>
      <c r="C703" s="93" t="str">
        <f t="shared" si="2"/>
        <v/>
      </c>
      <c r="D703" s="50"/>
      <c r="E703" s="95" t="s">
        <v>67</v>
      </c>
      <c r="F703" s="95" t="s">
        <v>67</v>
      </c>
      <c r="G703" s="95" t="str">
        <f>IF(F703&lt;&gt;"",VLOOKUP(D703,'БАЗА'!$A$5:$E978,5,0)-COUNTIFS($D$2:$D702,D703,$F$2:$F702,F703,$O$2:$O702,"пришел"),"")</f>
        <v/>
      </c>
      <c r="H703" s="96" t="str">
        <f t="shared" si="1"/>
        <v/>
      </c>
      <c r="I703" s="50"/>
      <c r="J703" s="50"/>
      <c r="K703" s="50"/>
      <c r="L703" s="50"/>
      <c r="M703" s="50"/>
      <c r="N703" s="50"/>
      <c r="O703" s="50"/>
    </row>
    <row r="704">
      <c r="A704" s="97"/>
      <c r="B704" s="93"/>
      <c r="C704" s="93" t="str">
        <f t="shared" si="2"/>
        <v/>
      </c>
      <c r="D704" s="50"/>
      <c r="E704" s="95" t="s">
        <v>67</v>
      </c>
      <c r="F704" s="95" t="s">
        <v>67</v>
      </c>
      <c r="G704" s="95" t="str">
        <f>IF(F704&lt;&gt;"",VLOOKUP(D704,'БАЗА'!$A$5:$E978,5,0)-COUNTIFS($D$2:$D703,D704,$F$2:$F703,F704,$O$2:$O703,"пришел"),"")</f>
        <v/>
      </c>
      <c r="H704" s="96" t="str">
        <f t="shared" si="1"/>
        <v/>
      </c>
      <c r="I704" s="50"/>
      <c r="J704" s="50"/>
      <c r="K704" s="50"/>
      <c r="L704" s="50"/>
      <c r="M704" s="50"/>
      <c r="N704" s="50"/>
      <c r="O704" s="50"/>
    </row>
    <row r="705">
      <c r="A705" s="97"/>
      <c r="B705" s="93"/>
      <c r="C705" s="93" t="str">
        <f t="shared" si="2"/>
        <v/>
      </c>
      <c r="D705" s="50"/>
      <c r="E705" s="95" t="s">
        <v>67</v>
      </c>
      <c r="F705" s="95" t="s">
        <v>67</v>
      </c>
      <c r="G705" s="95" t="str">
        <f>IF(F705&lt;&gt;"",VLOOKUP(D705,'БАЗА'!$A$5:$E978,5,0)-COUNTIFS($D$2:$D704,D705,$F$2:$F704,F705,$O$2:$O704,"пришел"),"")</f>
        <v/>
      </c>
      <c r="H705" s="96" t="str">
        <f t="shared" si="1"/>
        <v/>
      </c>
      <c r="I705" s="50"/>
      <c r="J705" s="50"/>
      <c r="K705" s="50"/>
      <c r="L705" s="50"/>
      <c r="M705" s="50"/>
      <c r="N705" s="50"/>
      <c r="O705" s="50"/>
    </row>
    <row r="706">
      <c r="A706" s="97"/>
      <c r="B706" s="93"/>
      <c r="C706" s="93" t="str">
        <f t="shared" si="2"/>
        <v/>
      </c>
      <c r="D706" s="50"/>
      <c r="E706" s="95" t="s">
        <v>67</v>
      </c>
      <c r="F706" s="95" t="s">
        <v>67</v>
      </c>
      <c r="G706" s="95" t="str">
        <f>IF(F706&lt;&gt;"",VLOOKUP(D706,'БАЗА'!$A$5:$E978,5,0)-COUNTIFS($D$2:$D705,D706,$F$2:$F705,F706,$O$2:$O705,"пришел"),"")</f>
        <v/>
      </c>
      <c r="H706" s="96" t="str">
        <f t="shared" si="1"/>
        <v/>
      </c>
      <c r="I706" s="50"/>
      <c r="J706" s="50"/>
      <c r="K706" s="50"/>
      <c r="L706" s="50"/>
      <c r="M706" s="50"/>
      <c r="N706" s="50"/>
      <c r="O706" s="50"/>
    </row>
    <row r="707">
      <c r="A707" s="97"/>
      <c r="B707" s="93"/>
      <c r="C707" s="93" t="str">
        <f t="shared" si="2"/>
        <v/>
      </c>
      <c r="D707" s="50"/>
      <c r="E707" s="95" t="s">
        <v>67</v>
      </c>
      <c r="F707" s="95" t="s">
        <v>67</v>
      </c>
      <c r="G707" s="95" t="str">
        <f>IF(F707&lt;&gt;"",VLOOKUP(D707,'БАЗА'!$A$5:$E978,5,0)-COUNTIFS($D$2:$D706,D707,$F$2:$F706,F707,$O$2:$O706,"пришел"),"")</f>
        <v/>
      </c>
      <c r="H707" s="96" t="str">
        <f t="shared" si="1"/>
        <v/>
      </c>
      <c r="I707" s="50"/>
      <c r="J707" s="50"/>
      <c r="K707" s="50"/>
      <c r="L707" s="50"/>
      <c r="M707" s="50"/>
      <c r="N707" s="50"/>
      <c r="O707" s="50"/>
    </row>
    <row r="708">
      <c r="A708" s="97"/>
      <c r="B708" s="93"/>
      <c r="C708" s="93" t="str">
        <f t="shared" si="2"/>
        <v/>
      </c>
      <c r="D708" s="50"/>
      <c r="E708" s="95" t="s">
        <v>67</v>
      </c>
      <c r="F708" s="95" t="s">
        <v>67</v>
      </c>
      <c r="G708" s="95" t="str">
        <f>IF(F708&lt;&gt;"",VLOOKUP(D708,'БАЗА'!$A$5:$E978,5,0)-COUNTIFS($D$2:$D707,D708,$F$2:$F707,F708,$O$2:$O707,"пришел"),"")</f>
        <v/>
      </c>
      <c r="H708" s="96" t="str">
        <f t="shared" si="1"/>
        <v/>
      </c>
      <c r="I708" s="50"/>
      <c r="J708" s="50"/>
      <c r="K708" s="50"/>
      <c r="L708" s="50"/>
      <c r="M708" s="50"/>
      <c r="N708" s="50"/>
      <c r="O708" s="50"/>
    </row>
    <row r="709">
      <c r="A709" s="97"/>
      <c r="B709" s="93"/>
      <c r="C709" s="93" t="str">
        <f t="shared" si="2"/>
        <v/>
      </c>
      <c r="D709" s="50"/>
      <c r="E709" s="95" t="s">
        <v>67</v>
      </c>
      <c r="F709" s="95" t="s">
        <v>67</v>
      </c>
      <c r="G709" s="95" t="str">
        <f>IF(F709&lt;&gt;"",VLOOKUP(D709,'БАЗА'!$A$5:$E978,5,0)-COUNTIFS($D$2:$D708,D709,$F$2:$F708,F709,$O$2:$O708,"пришел"),"")</f>
        <v/>
      </c>
      <c r="H709" s="96" t="str">
        <f t="shared" si="1"/>
        <v/>
      </c>
      <c r="I709" s="50"/>
      <c r="J709" s="50"/>
      <c r="K709" s="50"/>
      <c r="L709" s="50"/>
      <c r="M709" s="50"/>
      <c r="N709" s="50"/>
      <c r="O709" s="50"/>
    </row>
    <row r="710">
      <c r="A710" s="97"/>
      <c r="B710" s="93"/>
      <c r="C710" s="93" t="str">
        <f t="shared" si="2"/>
        <v/>
      </c>
      <c r="D710" s="50"/>
      <c r="E710" s="95" t="s">
        <v>67</v>
      </c>
      <c r="F710" s="95" t="s">
        <v>67</v>
      </c>
      <c r="G710" s="95" t="str">
        <f>IF(F710&lt;&gt;"",VLOOKUP(D710,'БАЗА'!$A$5:$E978,5,0)-COUNTIFS($D$2:$D709,D710,$F$2:$F709,F710,$O$2:$O709,"пришел"),"")</f>
        <v/>
      </c>
      <c r="H710" s="96" t="str">
        <f t="shared" si="1"/>
        <v/>
      </c>
      <c r="I710" s="50"/>
      <c r="J710" s="50"/>
      <c r="K710" s="50"/>
      <c r="L710" s="50"/>
      <c r="M710" s="50"/>
      <c r="N710" s="50"/>
      <c r="O710" s="50"/>
    </row>
    <row r="711">
      <c r="A711" s="97"/>
      <c r="B711" s="93"/>
      <c r="C711" s="93" t="str">
        <f t="shared" si="2"/>
        <v/>
      </c>
      <c r="D711" s="50"/>
      <c r="E711" s="95" t="s">
        <v>67</v>
      </c>
      <c r="F711" s="95" t="s">
        <v>67</v>
      </c>
      <c r="G711" s="95" t="str">
        <f>IF(F711&lt;&gt;"",VLOOKUP(D711,'БАЗА'!$A$5:$E978,5,0)-COUNTIFS($D$2:$D710,D711,$F$2:$F710,F711,$O$2:$O710,"пришел"),"")</f>
        <v/>
      </c>
      <c r="H711" s="96" t="str">
        <f t="shared" si="1"/>
        <v/>
      </c>
      <c r="I711" s="50"/>
      <c r="J711" s="50"/>
      <c r="K711" s="50"/>
      <c r="L711" s="50"/>
      <c r="M711" s="50"/>
      <c r="N711" s="50"/>
      <c r="O711" s="50"/>
    </row>
    <row r="712">
      <c r="A712" s="97"/>
      <c r="B712" s="93"/>
      <c r="C712" s="93" t="str">
        <f t="shared" si="2"/>
        <v/>
      </c>
      <c r="D712" s="50"/>
      <c r="E712" s="95" t="s">
        <v>67</v>
      </c>
      <c r="F712" s="95" t="s">
        <v>67</v>
      </c>
      <c r="G712" s="95" t="str">
        <f>IF(F712&lt;&gt;"",VLOOKUP(D712,'БАЗА'!$A$5:$E978,5,0)-COUNTIFS($D$2:$D711,D712,$F$2:$F711,F712,$O$2:$O711,"пришел"),"")</f>
        <v/>
      </c>
      <c r="H712" s="96" t="str">
        <f t="shared" si="1"/>
        <v/>
      </c>
      <c r="I712" s="50"/>
      <c r="J712" s="50"/>
      <c r="K712" s="50"/>
      <c r="L712" s="50"/>
      <c r="M712" s="50"/>
      <c r="N712" s="50"/>
      <c r="O712" s="50"/>
    </row>
    <row r="713">
      <c r="A713" s="97"/>
      <c r="B713" s="93"/>
      <c r="C713" s="93" t="str">
        <f t="shared" si="2"/>
        <v/>
      </c>
      <c r="D713" s="50"/>
      <c r="E713" s="95" t="s">
        <v>67</v>
      </c>
      <c r="F713" s="95" t="s">
        <v>67</v>
      </c>
      <c r="G713" s="95" t="str">
        <f>IF(F713&lt;&gt;"",VLOOKUP(D713,'БАЗА'!$A$5:$E978,5,0)-COUNTIFS($D$2:$D712,D713,$F$2:$F712,F713,$O$2:$O712,"пришел"),"")</f>
        <v/>
      </c>
      <c r="H713" s="96" t="str">
        <f t="shared" si="1"/>
        <v/>
      </c>
      <c r="I713" s="50"/>
      <c r="J713" s="50"/>
      <c r="K713" s="50"/>
      <c r="L713" s="50"/>
      <c r="M713" s="50"/>
      <c r="N713" s="50"/>
      <c r="O713" s="50"/>
    </row>
    <row r="714">
      <c r="A714" s="97"/>
      <c r="B714" s="93"/>
      <c r="C714" s="93" t="str">
        <f t="shared" si="2"/>
        <v/>
      </c>
      <c r="D714" s="50"/>
      <c r="E714" s="95" t="s">
        <v>67</v>
      </c>
      <c r="F714" s="95" t="s">
        <v>67</v>
      </c>
      <c r="G714" s="95" t="str">
        <f>IF(F714&lt;&gt;"",VLOOKUP(D714,'БАЗА'!$A$5:$E978,5,0)-COUNTIFS($D$2:$D713,D714,$F$2:$F713,F714,$O$2:$O713,"пришел"),"")</f>
        <v/>
      </c>
      <c r="H714" s="96" t="str">
        <f t="shared" si="1"/>
        <v/>
      </c>
      <c r="I714" s="50"/>
      <c r="J714" s="50"/>
      <c r="K714" s="50"/>
      <c r="L714" s="50"/>
      <c r="M714" s="50"/>
      <c r="N714" s="50"/>
      <c r="O714" s="50"/>
    </row>
    <row r="715">
      <c r="A715" s="97"/>
      <c r="B715" s="93"/>
      <c r="C715" s="93" t="str">
        <f t="shared" si="2"/>
        <v/>
      </c>
      <c r="D715" s="50"/>
      <c r="E715" s="95" t="s">
        <v>67</v>
      </c>
      <c r="F715" s="95" t="s">
        <v>67</v>
      </c>
      <c r="G715" s="95" t="str">
        <f>IF(F715&lt;&gt;"",VLOOKUP(D715,'БАЗА'!$A$5:$E978,5,0)-COUNTIFS($D$2:$D714,D715,$F$2:$F714,F715,$O$2:$O714,"пришел"),"")</f>
        <v/>
      </c>
      <c r="H715" s="96" t="str">
        <f t="shared" si="1"/>
        <v/>
      </c>
      <c r="I715" s="50"/>
      <c r="J715" s="50"/>
      <c r="K715" s="50"/>
      <c r="L715" s="50"/>
      <c r="M715" s="50"/>
      <c r="N715" s="50"/>
      <c r="O715" s="50"/>
    </row>
    <row r="716">
      <c r="A716" s="97"/>
      <c r="B716" s="93"/>
      <c r="C716" s="93" t="str">
        <f t="shared" si="2"/>
        <v/>
      </c>
      <c r="D716" s="50"/>
      <c r="E716" s="95" t="s">
        <v>67</v>
      </c>
      <c r="F716" s="95" t="s">
        <v>67</v>
      </c>
      <c r="G716" s="95" t="str">
        <f>IF(F716&lt;&gt;"",VLOOKUP(D716,'БАЗА'!$A$5:$E978,5,0)-COUNTIFS($D$2:$D715,D716,$F$2:$F715,F716,$O$2:$O715,"пришел"),"")</f>
        <v/>
      </c>
      <c r="H716" s="96" t="str">
        <f t="shared" si="1"/>
        <v/>
      </c>
      <c r="I716" s="50"/>
      <c r="J716" s="50"/>
      <c r="K716" s="50"/>
      <c r="L716" s="50"/>
      <c r="M716" s="50"/>
      <c r="N716" s="50"/>
      <c r="O716" s="50"/>
    </row>
    <row r="717">
      <c r="A717" s="97"/>
      <c r="B717" s="93"/>
      <c r="C717" s="93" t="str">
        <f t="shared" si="2"/>
        <v/>
      </c>
      <c r="D717" s="50"/>
      <c r="E717" s="95" t="s">
        <v>67</v>
      </c>
      <c r="F717" s="95" t="s">
        <v>67</v>
      </c>
      <c r="G717" s="95" t="str">
        <f>IF(F717&lt;&gt;"",VLOOKUP(D717,'БАЗА'!$A$5:$E978,5,0)-COUNTIFS($D$2:$D716,D717,$F$2:$F716,F717,$O$2:$O716,"пришел"),"")</f>
        <v/>
      </c>
      <c r="H717" s="96" t="str">
        <f t="shared" si="1"/>
        <v/>
      </c>
      <c r="I717" s="50"/>
      <c r="J717" s="50"/>
      <c r="K717" s="50"/>
      <c r="L717" s="50"/>
      <c r="M717" s="50"/>
      <c r="N717" s="50"/>
      <c r="O717" s="50"/>
    </row>
    <row r="718">
      <c r="A718" s="97"/>
      <c r="B718" s="93"/>
      <c r="C718" s="93" t="str">
        <f t="shared" si="2"/>
        <v/>
      </c>
      <c r="D718" s="50"/>
      <c r="E718" s="95" t="s">
        <v>67</v>
      </c>
      <c r="F718" s="95" t="s">
        <v>67</v>
      </c>
      <c r="G718" s="95" t="str">
        <f>IF(F718&lt;&gt;"",VLOOKUP(D718,'БАЗА'!$A$5:$E978,5,0)-COUNTIFS($D$2:$D717,D718,$F$2:$F717,F718,$O$2:$O717,"пришел"),"")</f>
        <v/>
      </c>
      <c r="H718" s="96" t="str">
        <f t="shared" si="1"/>
        <v/>
      </c>
      <c r="I718" s="50"/>
      <c r="J718" s="50"/>
      <c r="K718" s="50"/>
      <c r="L718" s="50"/>
      <c r="M718" s="50"/>
      <c r="N718" s="50"/>
      <c r="O718" s="50"/>
    </row>
    <row r="719">
      <c r="A719" s="97"/>
      <c r="B719" s="93"/>
      <c r="C719" s="93" t="str">
        <f t="shared" si="2"/>
        <v/>
      </c>
      <c r="D719" s="50"/>
      <c r="E719" s="95" t="s">
        <v>67</v>
      </c>
      <c r="F719" s="95" t="s">
        <v>67</v>
      </c>
      <c r="G719" s="95" t="str">
        <f>IF(F719&lt;&gt;"",VLOOKUP(D719,'БАЗА'!$A$5:$E978,5,0)-COUNTIFS($D$2:$D718,D719,$F$2:$F718,F719,$O$2:$O718,"пришел"),"")</f>
        <v/>
      </c>
      <c r="H719" s="96" t="str">
        <f t="shared" si="1"/>
        <v/>
      </c>
      <c r="I719" s="50"/>
      <c r="J719" s="50"/>
      <c r="K719" s="50"/>
      <c r="L719" s="50"/>
      <c r="M719" s="50"/>
      <c r="N719" s="50"/>
      <c r="O719" s="50"/>
    </row>
    <row r="720">
      <c r="A720" s="97"/>
      <c r="B720" s="93"/>
      <c r="C720" s="93" t="str">
        <f t="shared" si="2"/>
        <v/>
      </c>
      <c r="D720" s="50"/>
      <c r="E720" s="95" t="s">
        <v>67</v>
      </c>
      <c r="F720" s="95" t="s">
        <v>67</v>
      </c>
      <c r="G720" s="95" t="str">
        <f>IF(F720&lt;&gt;"",VLOOKUP(D720,'БАЗА'!$A$5:$E978,5,0)-COUNTIFS($D$2:$D719,D720,$F$2:$F719,F720,$O$2:$O719,"пришел"),"")</f>
        <v/>
      </c>
      <c r="H720" s="96" t="str">
        <f t="shared" si="1"/>
        <v/>
      </c>
      <c r="I720" s="50"/>
      <c r="J720" s="50"/>
      <c r="K720" s="50"/>
      <c r="L720" s="50"/>
      <c r="M720" s="50"/>
      <c r="N720" s="50"/>
      <c r="O720" s="50"/>
    </row>
    <row r="721">
      <c r="A721" s="97"/>
      <c r="B721" s="93"/>
      <c r="C721" s="93" t="str">
        <f t="shared" si="2"/>
        <v/>
      </c>
      <c r="D721" s="50"/>
      <c r="E721" s="95" t="s">
        <v>67</v>
      </c>
      <c r="F721" s="95" t="s">
        <v>67</v>
      </c>
      <c r="G721" s="95" t="str">
        <f>IF(F721&lt;&gt;"",VLOOKUP(D721,'БАЗА'!$A$5:$E978,5,0)-COUNTIFS($D$2:$D720,D721,$F$2:$F720,F721,$O$2:$O720,"пришел"),"")</f>
        <v/>
      </c>
      <c r="H721" s="96" t="str">
        <f t="shared" si="1"/>
        <v/>
      </c>
      <c r="I721" s="50"/>
      <c r="J721" s="50"/>
      <c r="K721" s="50"/>
      <c r="L721" s="50"/>
      <c r="M721" s="50"/>
      <c r="N721" s="50"/>
      <c r="O721" s="50"/>
    </row>
    <row r="722">
      <c r="A722" s="97"/>
      <c r="B722" s="93"/>
      <c r="C722" s="93" t="str">
        <f t="shared" si="2"/>
        <v/>
      </c>
      <c r="D722" s="50"/>
      <c r="E722" s="95" t="s">
        <v>67</v>
      </c>
      <c r="F722" s="95" t="s">
        <v>67</v>
      </c>
      <c r="G722" s="95" t="str">
        <f>IF(F722&lt;&gt;"",VLOOKUP(D722,'БАЗА'!$A$5:$E978,5,0)-COUNTIFS($D$2:$D721,D722,$F$2:$F721,F722,$O$2:$O721,"пришел"),"")</f>
        <v/>
      </c>
      <c r="H722" s="96" t="str">
        <f t="shared" si="1"/>
        <v/>
      </c>
      <c r="I722" s="50"/>
      <c r="J722" s="50"/>
      <c r="K722" s="50"/>
      <c r="L722" s="50"/>
      <c r="M722" s="50"/>
      <c r="N722" s="50"/>
      <c r="O722" s="50"/>
    </row>
    <row r="723">
      <c r="A723" s="97"/>
      <c r="B723" s="93"/>
      <c r="C723" s="93" t="str">
        <f t="shared" si="2"/>
        <v/>
      </c>
      <c r="D723" s="50"/>
      <c r="E723" s="95" t="s">
        <v>67</v>
      </c>
      <c r="F723" s="95" t="s">
        <v>67</v>
      </c>
      <c r="G723" s="95" t="str">
        <f>IF(F723&lt;&gt;"",VLOOKUP(D723,'БАЗА'!$A$5:$E978,5,0)-COUNTIFS($D$2:$D722,D723,$F$2:$F722,F723,$O$2:$O722,"пришел"),"")</f>
        <v/>
      </c>
      <c r="H723" s="96" t="str">
        <f t="shared" si="1"/>
        <v/>
      </c>
      <c r="I723" s="50"/>
      <c r="J723" s="50"/>
      <c r="K723" s="50"/>
      <c r="L723" s="50"/>
      <c r="M723" s="50"/>
      <c r="N723" s="50"/>
      <c r="O723" s="50"/>
    </row>
    <row r="724">
      <c r="A724" s="97"/>
      <c r="B724" s="93"/>
      <c r="C724" s="93" t="str">
        <f t="shared" si="2"/>
        <v/>
      </c>
      <c r="D724" s="50"/>
      <c r="E724" s="95" t="s">
        <v>67</v>
      </c>
      <c r="F724" s="95" t="s">
        <v>67</v>
      </c>
      <c r="G724" s="95" t="str">
        <f>IF(F724&lt;&gt;"",VLOOKUP(D724,'БАЗА'!$A$5:$E978,5,0)-COUNTIFS($D$2:$D723,D724,$F$2:$F723,F724,$O$2:$O723,"пришел"),"")</f>
        <v/>
      </c>
      <c r="H724" s="96" t="str">
        <f t="shared" si="1"/>
        <v/>
      </c>
      <c r="I724" s="50"/>
      <c r="J724" s="50"/>
      <c r="K724" s="50"/>
      <c r="L724" s="50"/>
      <c r="M724" s="50"/>
      <c r="N724" s="50"/>
      <c r="O724" s="50"/>
    </row>
    <row r="725">
      <c r="A725" s="97"/>
      <c r="B725" s="93"/>
      <c r="C725" s="93" t="str">
        <f t="shared" si="2"/>
        <v/>
      </c>
      <c r="D725" s="50"/>
      <c r="E725" s="95" t="s">
        <v>67</v>
      </c>
      <c r="F725" s="95" t="s">
        <v>67</v>
      </c>
      <c r="G725" s="95" t="str">
        <f>IF(F725&lt;&gt;"",VLOOKUP(D725,'БАЗА'!$A$5:$E978,5,0)-COUNTIFS($D$2:$D724,D725,$F$2:$F724,F725,$O$2:$O724,"пришел"),"")</f>
        <v/>
      </c>
      <c r="H725" s="96" t="str">
        <f t="shared" si="1"/>
        <v/>
      </c>
      <c r="I725" s="50"/>
      <c r="J725" s="50"/>
      <c r="K725" s="50"/>
      <c r="L725" s="50"/>
      <c r="M725" s="50"/>
      <c r="N725" s="50"/>
      <c r="O725" s="50"/>
    </row>
    <row r="726">
      <c r="A726" s="97"/>
      <c r="B726" s="93"/>
      <c r="C726" s="93" t="str">
        <f t="shared" si="2"/>
        <v/>
      </c>
      <c r="D726" s="50"/>
      <c r="E726" s="95" t="s">
        <v>67</v>
      </c>
      <c r="F726" s="95" t="s">
        <v>67</v>
      </c>
      <c r="G726" s="95" t="str">
        <f>IF(F726&lt;&gt;"",VLOOKUP(D726,'БАЗА'!$A$5:$E978,5,0)-COUNTIFS($D$2:$D725,D726,$F$2:$F725,F726,$O$2:$O725,"пришел"),"")</f>
        <v/>
      </c>
      <c r="H726" s="96" t="str">
        <f t="shared" si="1"/>
        <v/>
      </c>
      <c r="I726" s="50"/>
      <c r="J726" s="50"/>
      <c r="K726" s="50"/>
      <c r="L726" s="50"/>
      <c r="M726" s="50"/>
      <c r="N726" s="50"/>
      <c r="O726" s="50"/>
    </row>
    <row r="727">
      <c r="A727" s="97"/>
      <c r="B727" s="93"/>
      <c r="C727" s="93" t="str">
        <f t="shared" si="2"/>
        <v/>
      </c>
      <c r="D727" s="50"/>
      <c r="E727" s="95" t="s">
        <v>67</v>
      </c>
      <c r="F727" s="95" t="s">
        <v>67</v>
      </c>
      <c r="G727" s="95" t="str">
        <f>IF(F727&lt;&gt;"",VLOOKUP(D727,'БАЗА'!$A$5:$E978,5,0)-COUNTIFS($D$2:$D726,D727,$F$2:$F726,F727,$O$2:$O726,"пришел"),"")</f>
        <v/>
      </c>
      <c r="H727" s="96" t="str">
        <f t="shared" si="1"/>
        <v/>
      </c>
      <c r="I727" s="50"/>
      <c r="J727" s="50"/>
      <c r="K727" s="50"/>
      <c r="L727" s="50"/>
      <c r="M727" s="50"/>
      <c r="N727" s="50"/>
      <c r="O727" s="50"/>
    </row>
    <row r="728">
      <c r="A728" s="97"/>
      <c r="B728" s="93"/>
      <c r="C728" s="93" t="str">
        <f t="shared" si="2"/>
        <v/>
      </c>
      <c r="D728" s="50"/>
      <c r="E728" s="95" t="s">
        <v>67</v>
      </c>
      <c r="F728" s="95" t="s">
        <v>67</v>
      </c>
      <c r="G728" s="95" t="str">
        <f>IF(F728&lt;&gt;"",VLOOKUP(D728,'БАЗА'!$A$5:$E978,5,0)-COUNTIFS($D$2:$D727,D728,$F$2:$F727,F728,$O$2:$O727,"пришел"),"")</f>
        <v/>
      </c>
      <c r="H728" s="96" t="str">
        <f t="shared" si="1"/>
        <v/>
      </c>
      <c r="I728" s="50"/>
      <c r="J728" s="50"/>
      <c r="K728" s="50"/>
      <c r="L728" s="50"/>
      <c r="M728" s="50"/>
      <c r="N728" s="50"/>
      <c r="O728" s="50"/>
    </row>
    <row r="729">
      <c r="A729" s="97"/>
      <c r="B729" s="93"/>
      <c r="C729" s="93" t="str">
        <f t="shared" si="2"/>
        <v/>
      </c>
      <c r="D729" s="50"/>
      <c r="E729" s="95" t="s">
        <v>67</v>
      </c>
      <c r="F729" s="95" t="s">
        <v>67</v>
      </c>
      <c r="G729" s="95" t="str">
        <f>IF(F729&lt;&gt;"",VLOOKUP(D729,'БАЗА'!$A$5:$E978,5,0)-COUNTIFS($D$2:$D728,D729,$F$2:$F728,F729,$O$2:$O728,"пришел"),"")</f>
        <v/>
      </c>
      <c r="H729" s="96" t="str">
        <f t="shared" si="1"/>
        <v/>
      </c>
      <c r="I729" s="50"/>
      <c r="J729" s="50"/>
      <c r="K729" s="50"/>
      <c r="L729" s="50"/>
      <c r="M729" s="50"/>
      <c r="N729" s="50"/>
      <c r="O729" s="50"/>
    </row>
    <row r="730">
      <c r="A730" s="97"/>
      <c r="B730" s="93"/>
      <c r="C730" s="93" t="str">
        <f t="shared" si="2"/>
        <v/>
      </c>
      <c r="D730" s="50"/>
      <c r="E730" s="95" t="s">
        <v>67</v>
      </c>
      <c r="F730" s="95" t="s">
        <v>67</v>
      </c>
      <c r="G730" s="95" t="str">
        <f>IF(F730&lt;&gt;"",VLOOKUP(D730,'БАЗА'!$A$5:$E978,5,0)-COUNTIFS($D$2:$D729,D730,$F$2:$F729,F730,$O$2:$O729,"пришел"),"")</f>
        <v/>
      </c>
      <c r="H730" s="96" t="str">
        <f t="shared" si="1"/>
        <v/>
      </c>
      <c r="I730" s="50"/>
      <c r="J730" s="50"/>
      <c r="K730" s="50"/>
      <c r="L730" s="50"/>
      <c r="M730" s="50"/>
      <c r="N730" s="50"/>
      <c r="O730" s="50"/>
    </row>
    <row r="731">
      <c r="A731" s="97"/>
      <c r="B731" s="93"/>
      <c r="C731" s="93" t="str">
        <f t="shared" si="2"/>
        <v/>
      </c>
      <c r="D731" s="50"/>
      <c r="E731" s="95" t="s">
        <v>67</v>
      </c>
      <c r="F731" s="95" t="s">
        <v>67</v>
      </c>
      <c r="G731" s="95" t="str">
        <f>IF(F731&lt;&gt;"",VLOOKUP(D731,'БАЗА'!$A$5:$E978,5,0)-COUNTIFS($D$2:$D730,D731,$F$2:$F730,F731,$O$2:$O730,"пришел"),"")</f>
        <v/>
      </c>
      <c r="H731" s="96" t="str">
        <f t="shared" si="1"/>
        <v/>
      </c>
      <c r="I731" s="50"/>
      <c r="J731" s="50"/>
      <c r="K731" s="50"/>
      <c r="L731" s="50"/>
      <c r="M731" s="50"/>
      <c r="N731" s="50"/>
      <c r="O731" s="50"/>
    </row>
    <row r="732">
      <c r="A732" s="97"/>
      <c r="B732" s="93"/>
      <c r="C732" s="93" t="str">
        <f t="shared" si="2"/>
        <v/>
      </c>
      <c r="D732" s="50"/>
      <c r="E732" s="95" t="s">
        <v>67</v>
      </c>
      <c r="F732" s="95" t="s">
        <v>67</v>
      </c>
      <c r="G732" s="95" t="str">
        <f>IF(F732&lt;&gt;"",VLOOKUP(D732,'БАЗА'!$A$5:$E978,5,0)-COUNTIFS($D$2:$D731,D732,$F$2:$F731,F732,$O$2:$O731,"пришел"),"")</f>
        <v/>
      </c>
      <c r="H732" s="96" t="str">
        <f t="shared" si="1"/>
        <v/>
      </c>
      <c r="I732" s="50"/>
      <c r="J732" s="50"/>
      <c r="K732" s="50"/>
      <c r="L732" s="50"/>
      <c r="M732" s="50"/>
      <c r="N732" s="50"/>
      <c r="O732" s="50"/>
    </row>
    <row r="733">
      <c r="A733" s="97"/>
      <c r="B733" s="93"/>
      <c r="C733" s="93" t="str">
        <f t="shared" si="2"/>
        <v/>
      </c>
      <c r="D733" s="50"/>
      <c r="E733" s="95" t="s">
        <v>67</v>
      </c>
      <c r="F733" s="95" t="s">
        <v>67</v>
      </c>
      <c r="G733" s="95" t="str">
        <f>IF(F733&lt;&gt;"",VLOOKUP(D733,'БАЗА'!$A$5:$E978,5,0)-COUNTIFS($D$2:$D732,D733,$F$2:$F732,F733,$O$2:$O732,"пришел"),"")</f>
        <v/>
      </c>
      <c r="H733" s="96" t="str">
        <f t="shared" si="1"/>
        <v/>
      </c>
      <c r="I733" s="50"/>
      <c r="J733" s="50"/>
      <c r="K733" s="50"/>
      <c r="L733" s="50"/>
      <c r="M733" s="50"/>
      <c r="N733" s="50"/>
      <c r="O733" s="50"/>
    </row>
    <row r="734">
      <c r="A734" s="97"/>
      <c r="B734" s="93"/>
      <c r="C734" s="93" t="str">
        <f t="shared" si="2"/>
        <v/>
      </c>
      <c r="D734" s="50"/>
      <c r="E734" s="95" t="s">
        <v>67</v>
      </c>
      <c r="F734" s="95" t="s">
        <v>67</v>
      </c>
      <c r="G734" s="95" t="str">
        <f>IF(F734&lt;&gt;"",VLOOKUP(D734,'БАЗА'!$A$5:$E978,5,0)-COUNTIFS($D$2:$D733,D734,$F$2:$F733,F734,$O$2:$O733,"пришел"),"")</f>
        <v/>
      </c>
      <c r="H734" s="96" t="str">
        <f t="shared" si="1"/>
        <v/>
      </c>
      <c r="I734" s="50"/>
      <c r="J734" s="50"/>
      <c r="K734" s="50"/>
      <c r="L734" s="50"/>
      <c r="M734" s="50"/>
      <c r="N734" s="50"/>
      <c r="O734" s="50"/>
    </row>
    <row r="735">
      <c r="A735" s="97"/>
      <c r="B735" s="93"/>
      <c r="C735" s="93" t="str">
        <f t="shared" si="2"/>
        <v/>
      </c>
      <c r="D735" s="50"/>
      <c r="E735" s="95" t="s">
        <v>67</v>
      </c>
      <c r="F735" s="95" t="s">
        <v>67</v>
      </c>
      <c r="G735" s="95" t="str">
        <f>IF(F735&lt;&gt;"",VLOOKUP(D735,'БАЗА'!$A$5:$E978,5,0)-COUNTIFS($D$2:$D734,D735,$F$2:$F734,F735,$O$2:$O734,"пришел"),"")</f>
        <v/>
      </c>
      <c r="H735" s="96" t="str">
        <f t="shared" si="1"/>
        <v/>
      </c>
      <c r="I735" s="50"/>
      <c r="J735" s="50"/>
      <c r="K735" s="50"/>
      <c r="L735" s="50"/>
      <c r="M735" s="50"/>
      <c r="N735" s="50"/>
      <c r="O735" s="50"/>
    </row>
    <row r="736">
      <c r="A736" s="97"/>
      <c r="B736" s="93"/>
      <c r="C736" s="93" t="str">
        <f t="shared" si="2"/>
        <v/>
      </c>
      <c r="D736" s="50"/>
      <c r="E736" s="95" t="s">
        <v>67</v>
      </c>
      <c r="F736" s="95" t="s">
        <v>67</v>
      </c>
      <c r="G736" s="95" t="str">
        <f>IF(F736&lt;&gt;"",VLOOKUP(D736,'БАЗА'!$A$5:$E978,5,0)-COUNTIFS($D$2:$D735,D736,$F$2:$F735,F736,$O$2:$O735,"пришел"),"")</f>
        <v/>
      </c>
      <c r="H736" s="96" t="str">
        <f t="shared" si="1"/>
        <v/>
      </c>
      <c r="I736" s="50"/>
      <c r="J736" s="50"/>
      <c r="K736" s="50"/>
      <c r="L736" s="50"/>
      <c r="M736" s="50"/>
      <c r="N736" s="50"/>
      <c r="O736" s="50"/>
    </row>
    <row r="737">
      <c r="A737" s="97"/>
      <c r="B737" s="93"/>
      <c r="C737" s="93" t="str">
        <f t="shared" si="2"/>
        <v/>
      </c>
      <c r="D737" s="50"/>
      <c r="E737" s="95" t="s">
        <v>67</v>
      </c>
      <c r="F737" s="95" t="s">
        <v>67</v>
      </c>
      <c r="G737" s="95" t="str">
        <f>IF(F737&lt;&gt;"",VLOOKUP(D737,'БАЗА'!$A$5:$E978,5,0)-COUNTIFS($D$2:$D736,D737,$F$2:$F736,F737,$O$2:$O736,"пришел"),"")</f>
        <v/>
      </c>
      <c r="H737" s="96" t="str">
        <f t="shared" si="1"/>
        <v/>
      </c>
      <c r="I737" s="50"/>
      <c r="J737" s="50"/>
      <c r="K737" s="50"/>
      <c r="L737" s="50"/>
      <c r="M737" s="50"/>
      <c r="N737" s="50"/>
      <c r="O737" s="50"/>
    </row>
    <row r="738">
      <c r="A738" s="97"/>
      <c r="B738" s="93"/>
      <c r="C738" s="93" t="str">
        <f t="shared" si="2"/>
        <v/>
      </c>
      <c r="D738" s="50"/>
      <c r="E738" s="95" t="s">
        <v>67</v>
      </c>
      <c r="F738" s="95" t="s">
        <v>67</v>
      </c>
      <c r="G738" s="95" t="str">
        <f>IF(F738&lt;&gt;"",VLOOKUP(D738,'БАЗА'!$A$5:$E978,5,0)-COUNTIFS($D$2:$D737,D738,$F$2:$F737,F738,$O$2:$O737,"пришел"),"")</f>
        <v/>
      </c>
      <c r="H738" s="96" t="str">
        <f t="shared" si="1"/>
        <v/>
      </c>
      <c r="I738" s="50"/>
      <c r="J738" s="50"/>
      <c r="K738" s="50"/>
      <c r="L738" s="50"/>
      <c r="M738" s="50"/>
      <c r="N738" s="50"/>
      <c r="O738" s="50"/>
    </row>
    <row r="739">
      <c r="A739" s="97"/>
      <c r="B739" s="93"/>
      <c r="C739" s="93" t="str">
        <f t="shared" si="2"/>
        <v/>
      </c>
      <c r="D739" s="50"/>
      <c r="E739" s="95" t="s">
        <v>67</v>
      </c>
      <c r="F739" s="95" t="s">
        <v>67</v>
      </c>
      <c r="G739" s="95" t="str">
        <f>IF(F739&lt;&gt;"",VLOOKUP(D739,'БАЗА'!$A$5:$E978,5,0)-COUNTIFS($D$2:$D738,D739,$F$2:$F738,F739,$O$2:$O738,"пришел"),"")</f>
        <v/>
      </c>
      <c r="H739" s="96" t="str">
        <f t="shared" si="1"/>
        <v/>
      </c>
      <c r="I739" s="50"/>
      <c r="J739" s="50"/>
      <c r="K739" s="50"/>
      <c r="L739" s="50"/>
      <c r="M739" s="50"/>
      <c r="N739" s="50"/>
      <c r="O739" s="50"/>
    </row>
    <row r="740">
      <c r="A740" s="97"/>
      <c r="B740" s="93"/>
      <c r="C740" s="93" t="str">
        <f t="shared" si="2"/>
        <v/>
      </c>
      <c r="D740" s="50"/>
      <c r="E740" s="95" t="s">
        <v>67</v>
      </c>
      <c r="F740" s="95" t="s">
        <v>67</v>
      </c>
      <c r="G740" s="95" t="str">
        <f>IF(F740&lt;&gt;"",VLOOKUP(D740,'БАЗА'!$A$5:$E978,5,0)-COUNTIFS($D$2:$D739,D740,$F$2:$F739,F740,$O$2:$O739,"пришел"),"")</f>
        <v/>
      </c>
      <c r="H740" s="96" t="str">
        <f t="shared" si="1"/>
        <v/>
      </c>
      <c r="I740" s="50"/>
      <c r="J740" s="50"/>
      <c r="K740" s="50"/>
      <c r="L740" s="50"/>
      <c r="M740" s="50"/>
      <c r="N740" s="50"/>
      <c r="O740" s="50"/>
    </row>
    <row r="741">
      <c r="A741" s="97"/>
      <c r="B741" s="93"/>
      <c r="C741" s="93" t="str">
        <f t="shared" si="2"/>
        <v/>
      </c>
      <c r="D741" s="50"/>
      <c r="E741" s="95" t="s">
        <v>67</v>
      </c>
      <c r="F741" s="95" t="s">
        <v>67</v>
      </c>
      <c r="G741" s="95" t="str">
        <f>IF(F741&lt;&gt;"",VLOOKUP(D741,'БАЗА'!$A$5:$E978,5,0)-COUNTIFS($D$2:$D740,D741,$F$2:$F740,F741,$O$2:$O740,"пришел"),"")</f>
        <v/>
      </c>
      <c r="H741" s="96" t="str">
        <f t="shared" si="1"/>
        <v/>
      </c>
      <c r="I741" s="50"/>
      <c r="J741" s="50"/>
      <c r="K741" s="50"/>
      <c r="L741" s="50"/>
      <c r="M741" s="50"/>
      <c r="N741" s="50"/>
      <c r="O741" s="50"/>
    </row>
    <row r="742">
      <c r="A742" s="97"/>
      <c r="B742" s="93"/>
      <c r="C742" s="93" t="str">
        <f t="shared" si="2"/>
        <v/>
      </c>
      <c r="D742" s="50"/>
      <c r="E742" s="95" t="s">
        <v>67</v>
      </c>
      <c r="F742" s="95" t="s">
        <v>67</v>
      </c>
      <c r="G742" s="95" t="str">
        <f>IF(F742&lt;&gt;"",VLOOKUP(D742,'БАЗА'!$A$5:$E978,5,0)-COUNTIFS($D$2:$D741,D742,$F$2:$F741,F742,$O$2:$O741,"пришел"),"")</f>
        <v/>
      </c>
      <c r="H742" s="96" t="str">
        <f t="shared" si="1"/>
        <v/>
      </c>
      <c r="I742" s="50"/>
      <c r="J742" s="50"/>
      <c r="K742" s="50"/>
      <c r="L742" s="50"/>
      <c r="M742" s="50"/>
      <c r="N742" s="50"/>
      <c r="O742" s="50"/>
    </row>
    <row r="743">
      <c r="A743" s="97"/>
      <c r="B743" s="93"/>
      <c r="C743" s="93" t="str">
        <f t="shared" si="2"/>
        <v/>
      </c>
      <c r="D743" s="50"/>
      <c r="E743" s="95" t="s">
        <v>67</v>
      </c>
      <c r="F743" s="95" t="s">
        <v>67</v>
      </c>
      <c r="G743" s="95" t="str">
        <f>IF(F743&lt;&gt;"",VLOOKUP(D743,'БАЗА'!$A$5:$E978,5,0)-COUNTIFS($D$2:$D742,D743,$F$2:$F742,F743,$O$2:$O742,"пришел"),"")</f>
        <v/>
      </c>
      <c r="H743" s="96" t="str">
        <f t="shared" si="1"/>
        <v/>
      </c>
      <c r="I743" s="50"/>
      <c r="J743" s="50"/>
      <c r="K743" s="50"/>
      <c r="L743" s="50"/>
      <c r="M743" s="50"/>
      <c r="N743" s="50"/>
      <c r="O743" s="50"/>
    </row>
    <row r="744">
      <c r="A744" s="97"/>
      <c r="B744" s="93"/>
      <c r="C744" s="93" t="str">
        <f t="shared" si="2"/>
        <v/>
      </c>
      <c r="D744" s="50"/>
      <c r="E744" s="95" t="s">
        <v>67</v>
      </c>
      <c r="F744" s="95" t="s">
        <v>67</v>
      </c>
      <c r="G744" s="95" t="str">
        <f>IF(F744&lt;&gt;"",VLOOKUP(D744,'БАЗА'!$A$5:$E978,5,0)-COUNTIFS($D$2:$D743,D744,$F$2:$F743,F744,$O$2:$O743,"пришел"),"")</f>
        <v/>
      </c>
      <c r="H744" s="96" t="str">
        <f t="shared" si="1"/>
        <v/>
      </c>
      <c r="I744" s="50"/>
      <c r="J744" s="50"/>
      <c r="K744" s="50"/>
      <c r="L744" s="50"/>
      <c r="M744" s="50"/>
      <c r="N744" s="50"/>
      <c r="O744" s="50"/>
    </row>
    <row r="745">
      <c r="A745" s="97"/>
      <c r="B745" s="93"/>
      <c r="C745" s="93" t="str">
        <f t="shared" si="2"/>
        <v/>
      </c>
      <c r="D745" s="50"/>
      <c r="E745" s="95" t="s">
        <v>67</v>
      </c>
      <c r="F745" s="95" t="s">
        <v>67</v>
      </c>
      <c r="G745" s="95" t="str">
        <f>IF(F745&lt;&gt;"",VLOOKUP(D745,'БАЗА'!$A$5:$E978,5,0)-COUNTIFS($D$2:$D744,D745,$F$2:$F744,F745,$O$2:$O744,"пришел"),"")</f>
        <v/>
      </c>
      <c r="H745" s="96" t="str">
        <f t="shared" si="1"/>
        <v/>
      </c>
      <c r="I745" s="50"/>
      <c r="J745" s="50"/>
      <c r="K745" s="50"/>
      <c r="L745" s="50"/>
      <c r="M745" s="50"/>
      <c r="N745" s="50"/>
      <c r="O745" s="50"/>
    </row>
    <row r="746">
      <c r="A746" s="97"/>
      <c r="B746" s="93"/>
      <c r="C746" s="93" t="str">
        <f t="shared" si="2"/>
        <v/>
      </c>
      <c r="D746" s="50"/>
      <c r="E746" s="95" t="s">
        <v>67</v>
      </c>
      <c r="F746" s="95" t="s">
        <v>67</v>
      </c>
      <c r="G746" s="95" t="str">
        <f>IF(F746&lt;&gt;"",VLOOKUP(D746,'БАЗА'!$A$5:$E978,5,0)-COUNTIFS($D$2:$D745,D746,$F$2:$F745,F746,$O$2:$O745,"пришел"),"")</f>
        <v/>
      </c>
      <c r="H746" s="96" t="str">
        <f t="shared" si="1"/>
        <v/>
      </c>
      <c r="I746" s="50"/>
      <c r="J746" s="50"/>
      <c r="K746" s="50"/>
      <c r="L746" s="50"/>
      <c r="M746" s="50"/>
      <c r="N746" s="50"/>
      <c r="O746" s="50"/>
    </row>
    <row r="747">
      <c r="A747" s="97"/>
      <c r="B747" s="93"/>
      <c r="C747" s="93" t="str">
        <f t="shared" si="2"/>
        <v/>
      </c>
      <c r="D747" s="50"/>
      <c r="E747" s="95" t="s">
        <v>67</v>
      </c>
      <c r="F747" s="95" t="s">
        <v>67</v>
      </c>
      <c r="G747" s="95" t="str">
        <f>IF(F747&lt;&gt;"",VLOOKUP(D747,'БАЗА'!$A$5:$E978,5,0)-COUNTIFS($D$2:$D746,D747,$F$2:$F746,F747,$O$2:$O746,"пришел"),"")</f>
        <v/>
      </c>
      <c r="H747" s="96" t="str">
        <f t="shared" si="1"/>
        <v/>
      </c>
      <c r="I747" s="50"/>
      <c r="J747" s="50"/>
      <c r="K747" s="50"/>
      <c r="L747" s="50"/>
      <c r="M747" s="50"/>
      <c r="N747" s="50"/>
      <c r="O747" s="50"/>
    </row>
    <row r="748">
      <c r="A748" s="97"/>
      <c r="B748" s="93"/>
      <c r="C748" s="93" t="str">
        <f t="shared" si="2"/>
        <v/>
      </c>
      <c r="D748" s="50"/>
      <c r="E748" s="95" t="s">
        <v>67</v>
      </c>
      <c r="F748" s="95" t="s">
        <v>67</v>
      </c>
      <c r="G748" s="95" t="str">
        <f>IF(F748&lt;&gt;"",VLOOKUP(D748,'БАЗА'!$A$5:$E978,5,0)-COUNTIFS($D$2:$D747,D748,$F$2:$F747,F748,$O$2:$O747,"пришел"),"")</f>
        <v/>
      </c>
      <c r="H748" s="96" t="str">
        <f t="shared" si="1"/>
        <v/>
      </c>
      <c r="I748" s="50"/>
      <c r="J748" s="50"/>
      <c r="K748" s="50"/>
      <c r="L748" s="50"/>
      <c r="M748" s="50"/>
      <c r="N748" s="50"/>
      <c r="O748" s="50"/>
    </row>
    <row r="749">
      <c r="A749" s="97"/>
      <c r="B749" s="93"/>
      <c r="C749" s="93" t="str">
        <f t="shared" si="2"/>
        <v/>
      </c>
      <c r="D749" s="50"/>
      <c r="E749" s="95" t="s">
        <v>67</v>
      </c>
      <c r="F749" s="95" t="s">
        <v>67</v>
      </c>
      <c r="G749" s="95" t="str">
        <f>IF(F749&lt;&gt;"",VLOOKUP(D749,'БАЗА'!$A$5:$E978,5,0)-COUNTIFS($D$2:$D748,D749,$F$2:$F748,F749,$O$2:$O748,"пришел"),"")</f>
        <v/>
      </c>
      <c r="H749" s="96" t="str">
        <f t="shared" si="1"/>
        <v/>
      </c>
      <c r="I749" s="50"/>
      <c r="J749" s="50"/>
      <c r="K749" s="50"/>
      <c r="L749" s="50"/>
      <c r="M749" s="50"/>
      <c r="N749" s="50"/>
      <c r="O749" s="50"/>
    </row>
    <row r="750">
      <c r="A750" s="97"/>
      <c r="B750" s="93"/>
      <c r="C750" s="93" t="str">
        <f t="shared" si="2"/>
        <v/>
      </c>
      <c r="D750" s="50"/>
      <c r="E750" s="95" t="s">
        <v>67</v>
      </c>
      <c r="F750" s="95" t="s">
        <v>67</v>
      </c>
      <c r="G750" s="95" t="str">
        <f>IF(F750&lt;&gt;"",VLOOKUP(D750,'БАЗА'!$A$5:$E978,5,0)-COUNTIFS($D$2:$D749,D750,$F$2:$F749,F750,$O$2:$O749,"пришел"),"")</f>
        <v/>
      </c>
      <c r="H750" s="96" t="str">
        <f t="shared" si="1"/>
        <v/>
      </c>
      <c r="I750" s="50"/>
      <c r="J750" s="50"/>
      <c r="K750" s="50"/>
      <c r="L750" s="50"/>
      <c r="M750" s="50"/>
      <c r="N750" s="50"/>
      <c r="O750" s="50"/>
    </row>
    <row r="751">
      <c r="A751" s="97"/>
      <c r="B751" s="93"/>
      <c r="C751" s="93" t="str">
        <f t="shared" si="2"/>
        <v/>
      </c>
      <c r="D751" s="50"/>
      <c r="E751" s="95" t="s">
        <v>67</v>
      </c>
      <c r="F751" s="95" t="s">
        <v>67</v>
      </c>
      <c r="G751" s="95" t="str">
        <f>IF(F751&lt;&gt;"",VLOOKUP(D751,'БАЗА'!$A$5:$E978,5,0)-COUNTIFS($D$2:$D750,D751,$F$2:$F750,F751,$O$2:$O750,"пришел"),"")</f>
        <v/>
      </c>
      <c r="H751" s="96" t="str">
        <f t="shared" si="1"/>
        <v/>
      </c>
      <c r="I751" s="50"/>
      <c r="J751" s="50"/>
      <c r="K751" s="50"/>
      <c r="L751" s="50"/>
      <c r="M751" s="50"/>
      <c r="N751" s="50"/>
      <c r="O751" s="50"/>
    </row>
    <row r="752">
      <c r="A752" s="97"/>
      <c r="B752" s="93"/>
      <c r="C752" s="93" t="str">
        <f t="shared" si="2"/>
        <v/>
      </c>
      <c r="D752" s="50"/>
      <c r="E752" s="95" t="s">
        <v>67</v>
      </c>
      <c r="F752" s="95" t="s">
        <v>67</v>
      </c>
      <c r="G752" s="95" t="str">
        <f>IF(F752&lt;&gt;"",VLOOKUP(D752,'БАЗА'!$A$5:$E978,5,0)-COUNTIFS($D$2:$D751,D752,$F$2:$F751,F752,$O$2:$O751,"пришел"),"")</f>
        <v/>
      </c>
      <c r="H752" s="96" t="str">
        <f t="shared" si="1"/>
        <v/>
      </c>
      <c r="I752" s="50"/>
      <c r="J752" s="50"/>
      <c r="K752" s="50"/>
      <c r="L752" s="50"/>
      <c r="M752" s="50"/>
      <c r="N752" s="50"/>
      <c r="O752" s="50"/>
    </row>
    <row r="753">
      <c r="A753" s="97"/>
      <c r="B753" s="93"/>
      <c r="C753" s="93" t="str">
        <f t="shared" si="2"/>
        <v/>
      </c>
      <c r="D753" s="50"/>
      <c r="E753" s="95" t="s">
        <v>67</v>
      </c>
      <c r="F753" s="95" t="s">
        <v>67</v>
      </c>
      <c r="G753" s="95" t="str">
        <f>IF(F753&lt;&gt;"",VLOOKUP(D753,'БАЗА'!$A$5:$E978,5,0)-COUNTIFS($D$2:$D752,D753,$F$2:$F752,F753,$O$2:$O752,"пришел"),"")</f>
        <v/>
      </c>
      <c r="H753" s="96" t="str">
        <f t="shared" si="1"/>
        <v/>
      </c>
      <c r="I753" s="50"/>
      <c r="J753" s="50"/>
      <c r="K753" s="50"/>
      <c r="L753" s="50"/>
      <c r="M753" s="50"/>
      <c r="N753" s="50"/>
      <c r="O753" s="50"/>
    </row>
    <row r="754">
      <c r="A754" s="97"/>
      <c r="B754" s="93"/>
      <c r="C754" s="93" t="str">
        <f t="shared" si="2"/>
        <v/>
      </c>
      <c r="D754" s="50"/>
      <c r="E754" s="95" t="s">
        <v>67</v>
      </c>
      <c r="F754" s="95" t="s">
        <v>67</v>
      </c>
      <c r="G754" s="95" t="str">
        <f>IF(F754&lt;&gt;"",VLOOKUP(D754,'БАЗА'!$A$5:$E978,5,0)-COUNTIFS($D$2:$D753,D754,$F$2:$F753,F754,$O$2:$O753,"пришел"),"")</f>
        <v/>
      </c>
      <c r="H754" s="96" t="str">
        <f t="shared" si="1"/>
        <v/>
      </c>
      <c r="I754" s="50"/>
      <c r="J754" s="50"/>
      <c r="K754" s="50"/>
      <c r="L754" s="50"/>
      <c r="M754" s="50"/>
      <c r="N754" s="50"/>
      <c r="O754" s="50"/>
    </row>
    <row r="755">
      <c r="A755" s="97"/>
      <c r="B755" s="93"/>
      <c r="C755" s="93" t="str">
        <f t="shared" si="2"/>
        <v/>
      </c>
      <c r="D755" s="50"/>
      <c r="E755" s="95" t="s">
        <v>67</v>
      </c>
      <c r="F755" s="95" t="s">
        <v>67</v>
      </c>
      <c r="G755" s="95" t="str">
        <f>IF(F755&lt;&gt;"",VLOOKUP(D755,'БАЗА'!$A$5:$E978,5,0)-COUNTIFS($D$2:$D754,D755,$F$2:$F754,F755,$O$2:$O754,"пришел"),"")</f>
        <v/>
      </c>
      <c r="H755" s="96" t="str">
        <f t="shared" si="1"/>
        <v/>
      </c>
      <c r="I755" s="50"/>
      <c r="J755" s="50"/>
      <c r="K755" s="50"/>
      <c r="L755" s="50"/>
      <c r="M755" s="50"/>
      <c r="N755" s="50"/>
      <c r="O755" s="50"/>
    </row>
    <row r="756">
      <c r="A756" s="97"/>
      <c r="B756" s="93"/>
      <c r="C756" s="93" t="str">
        <f t="shared" si="2"/>
        <v/>
      </c>
      <c r="D756" s="50"/>
      <c r="E756" s="95" t="s">
        <v>67</v>
      </c>
      <c r="F756" s="95" t="s">
        <v>67</v>
      </c>
      <c r="G756" s="95" t="str">
        <f>IF(F756&lt;&gt;"",VLOOKUP(D756,'БАЗА'!$A$5:$E978,5,0)-COUNTIFS($D$2:$D755,D756,$F$2:$F755,F756,$O$2:$O755,"пришел"),"")</f>
        <v/>
      </c>
      <c r="H756" s="96" t="str">
        <f t="shared" si="1"/>
        <v/>
      </c>
      <c r="I756" s="50"/>
      <c r="J756" s="50"/>
      <c r="K756" s="50"/>
      <c r="L756" s="50"/>
      <c r="M756" s="50"/>
      <c r="N756" s="50"/>
      <c r="O756" s="50"/>
    </row>
    <row r="757">
      <c r="A757" s="97"/>
      <c r="B757" s="93"/>
      <c r="C757" s="93" t="str">
        <f t="shared" si="2"/>
        <v/>
      </c>
      <c r="D757" s="50"/>
      <c r="E757" s="95" t="s">
        <v>67</v>
      </c>
      <c r="F757" s="95" t="s">
        <v>67</v>
      </c>
      <c r="G757" s="95" t="str">
        <f>IF(F757&lt;&gt;"",VLOOKUP(D757,'БАЗА'!$A$5:$E978,5,0)-COUNTIFS($D$2:$D756,D757,$F$2:$F756,F757,$O$2:$O756,"пришел"),"")</f>
        <v/>
      </c>
      <c r="H757" s="96" t="str">
        <f t="shared" si="1"/>
        <v/>
      </c>
      <c r="I757" s="50"/>
      <c r="J757" s="50"/>
      <c r="K757" s="50"/>
      <c r="L757" s="50"/>
      <c r="M757" s="50"/>
      <c r="N757" s="50"/>
      <c r="O757" s="50"/>
    </row>
    <row r="758">
      <c r="A758" s="97"/>
      <c r="B758" s="93"/>
      <c r="C758" s="93" t="str">
        <f t="shared" si="2"/>
        <v/>
      </c>
      <c r="D758" s="50"/>
      <c r="E758" s="95" t="s">
        <v>67</v>
      </c>
      <c r="F758" s="95" t="s">
        <v>67</v>
      </c>
      <c r="G758" s="95" t="str">
        <f>IF(F758&lt;&gt;"",VLOOKUP(D758,'БАЗА'!$A$5:$E978,5,0)-COUNTIFS($D$2:$D757,D758,$F$2:$F757,F758,$O$2:$O757,"пришел"),"")</f>
        <v/>
      </c>
      <c r="H758" s="96" t="str">
        <f t="shared" si="1"/>
        <v/>
      </c>
      <c r="I758" s="50"/>
      <c r="J758" s="50"/>
      <c r="K758" s="50"/>
      <c r="L758" s="50"/>
      <c r="M758" s="50"/>
      <c r="N758" s="50"/>
      <c r="O758" s="50"/>
    </row>
    <row r="759">
      <c r="A759" s="97"/>
      <c r="B759" s="93"/>
      <c r="C759" s="93" t="str">
        <f t="shared" si="2"/>
        <v/>
      </c>
      <c r="D759" s="50"/>
      <c r="E759" s="95" t="s">
        <v>67</v>
      </c>
      <c r="F759" s="95" t="s">
        <v>67</v>
      </c>
      <c r="G759" s="95" t="str">
        <f>IF(F759&lt;&gt;"",VLOOKUP(D759,'БАЗА'!$A$5:$E978,5,0)-COUNTIFS($D$2:$D758,D759,$F$2:$F758,F759,$O$2:$O758,"пришел"),"")</f>
        <v/>
      </c>
      <c r="H759" s="96" t="str">
        <f t="shared" si="1"/>
        <v/>
      </c>
      <c r="I759" s="50"/>
      <c r="J759" s="50"/>
      <c r="K759" s="50"/>
      <c r="L759" s="50"/>
      <c r="M759" s="50"/>
      <c r="N759" s="50"/>
      <c r="O759" s="50"/>
    </row>
    <row r="760">
      <c r="A760" s="97"/>
      <c r="B760" s="93"/>
      <c r="C760" s="93" t="str">
        <f t="shared" si="2"/>
        <v/>
      </c>
      <c r="D760" s="50"/>
      <c r="E760" s="95" t="s">
        <v>67</v>
      </c>
      <c r="F760" s="95" t="s">
        <v>67</v>
      </c>
      <c r="G760" s="95" t="str">
        <f>IF(F760&lt;&gt;"",VLOOKUP(D760,'БАЗА'!$A$5:$E978,5,0)-COUNTIFS($D$2:$D759,D760,$F$2:$F759,F760,$O$2:$O759,"пришел"),"")</f>
        <v/>
      </c>
      <c r="H760" s="96" t="str">
        <f t="shared" si="1"/>
        <v/>
      </c>
      <c r="I760" s="50"/>
      <c r="J760" s="50"/>
      <c r="K760" s="50"/>
      <c r="L760" s="50"/>
      <c r="M760" s="50"/>
      <c r="N760" s="50"/>
      <c r="O760" s="50"/>
    </row>
    <row r="761">
      <c r="A761" s="97"/>
      <c r="B761" s="93"/>
      <c r="C761" s="93" t="str">
        <f t="shared" si="2"/>
        <v/>
      </c>
      <c r="D761" s="50"/>
      <c r="E761" s="95" t="s">
        <v>67</v>
      </c>
      <c r="F761" s="95" t="s">
        <v>67</v>
      </c>
      <c r="G761" s="95" t="str">
        <f>IF(F761&lt;&gt;"",VLOOKUP(D761,'БАЗА'!$A$5:$E978,5,0)-COUNTIFS($D$2:$D760,D761,$F$2:$F760,F761,$O$2:$O760,"пришел"),"")</f>
        <v/>
      </c>
      <c r="H761" s="96" t="str">
        <f t="shared" si="1"/>
        <v/>
      </c>
      <c r="I761" s="50"/>
      <c r="J761" s="50"/>
      <c r="K761" s="50"/>
      <c r="L761" s="50"/>
      <c r="M761" s="50"/>
      <c r="N761" s="50"/>
      <c r="O761" s="50"/>
    </row>
    <row r="762">
      <c r="A762" s="97"/>
      <c r="B762" s="93"/>
      <c r="C762" s="93" t="str">
        <f t="shared" si="2"/>
        <v/>
      </c>
      <c r="D762" s="50"/>
      <c r="E762" s="95" t="s">
        <v>67</v>
      </c>
      <c r="F762" s="95" t="s">
        <v>67</v>
      </c>
      <c r="G762" s="95" t="str">
        <f>IF(F762&lt;&gt;"",VLOOKUP(D762,'БАЗА'!$A$5:$E978,5,0)-COUNTIFS($D$2:$D761,D762,$F$2:$F761,F762,$O$2:$O761,"пришел"),"")</f>
        <v/>
      </c>
      <c r="H762" s="96" t="str">
        <f t="shared" si="1"/>
        <v/>
      </c>
      <c r="I762" s="50"/>
      <c r="J762" s="50"/>
      <c r="K762" s="50"/>
      <c r="L762" s="50"/>
      <c r="M762" s="50"/>
      <c r="N762" s="50"/>
      <c r="O762" s="50"/>
    </row>
    <row r="763">
      <c r="A763" s="97"/>
      <c r="B763" s="93"/>
      <c r="C763" s="93" t="str">
        <f t="shared" si="2"/>
        <v/>
      </c>
      <c r="D763" s="50"/>
      <c r="E763" s="95" t="s">
        <v>67</v>
      </c>
      <c r="F763" s="95" t="s">
        <v>67</v>
      </c>
      <c r="G763" s="95" t="str">
        <f>IF(F763&lt;&gt;"",VLOOKUP(D763,'БАЗА'!$A$5:$E978,5,0)-COUNTIFS($D$2:$D762,D763,$F$2:$F762,F763,$O$2:$O762,"пришел"),"")</f>
        <v/>
      </c>
      <c r="H763" s="96" t="str">
        <f t="shared" si="1"/>
        <v/>
      </c>
      <c r="I763" s="50"/>
      <c r="J763" s="50"/>
      <c r="K763" s="50"/>
      <c r="L763" s="50"/>
      <c r="M763" s="50"/>
      <c r="N763" s="50"/>
      <c r="O763" s="50"/>
    </row>
    <row r="764">
      <c r="A764" s="97"/>
      <c r="B764" s="93"/>
      <c r="C764" s="93" t="str">
        <f t="shared" si="2"/>
        <v/>
      </c>
      <c r="D764" s="50"/>
      <c r="E764" s="95" t="s">
        <v>67</v>
      </c>
      <c r="F764" s="95" t="s">
        <v>67</v>
      </c>
      <c r="G764" s="95" t="str">
        <f>IF(F764&lt;&gt;"",VLOOKUP(D764,'БАЗА'!$A$5:$E978,5,0)-COUNTIFS($D$2:$D763,D764,$F$2:$F763,F764,$O$2:$O763,"пришел"),"")</f>
        <v/>
      </c>
      <c r="H764" s="96" t="str">
        <f t="shared" si="1"/>
        <v/>
      </c>
      <c r="I764" s="50"/>
      <c r="J764" s="50"/>
      <c r="K764" s="50"/>
      <c r="L764" s="50"/>
      <c r="M764" s="50"/>
      <c r="N764" s="50"/>
      <c r="O764" s="50"/>
    </row>
    <row r="765">
      <c r="A765" s="97"/>
      <c r="B765" s="93"/>
      <c r="C765" s="93" t="str">
        <f t="shared" si="2"/>
        <v/>
      </c>
      <c r="D765" s="50"/>
      <c r="E765" s="95" t="s">
        <v>67</v>
      </c>
      <c r="F765" s="95" t="s">
        <v>67</v>
      </c>
      <c r="G765" s="95" t="str">
        <f>IF(F765&lt;&gt;"",VLOOKUP(D765,'БАЗА'!$A$5:$E978,5,0)-COUNTIFS($D$2:$D764,D765,$F$2:$F764,F765,$O$2:$O764,"пришел"),"")</f>
        <v/>
      </c>
      <c r="H765" s="96" t="str">
        <f t="shared" si="1"/>
        <v/>
      </c>
      <c r="I765" s="50"/>
      <c r="J765" s="50"/>
      <c r="K765" s="50"/>
      <c r="L765" s="50"/>
      <c r="M765" s="50"/>
      <c r="N765" s="50"/>
      <c r="O765" s="50"/>
    </row>
    <row r="766">
      <c r="A766" s="97"/>
      <c r="B766" s="93"/>
      <c r="C766" s="93" t="str">
        <f t="shared" si="2"/>
        <v/>
      </c>
      <c r="D766" s="50"/>
      <c r="E766" s="95" t="s">
        <v>67</v>
      </c>
      <c r="F766" s="95" t="s">
        <v>67</v>
      </c>
      <c r="G766" s="95" t="str">
        <f>IF(F766&lt;&gt;"",VLOOKUP(D766,'БАЗА'!$A$5:$E978,5,0)-COUNTIFS($D$2:$D765,D766,$F$2:$F765,F766,$O$2:$O765,"пришел"),"")</f>
        <v/>
      </c>
      <c r="H766" s="96" t="str">
        <f t="shared" si="1"/>
        <v/>
      </c>
      <c r="I766" s="50"/>
      <c r="J766" s="50"/>
      <c r="K766" s="50"/>
      <c r="L766" s="50"/>
      <c r="M766" s="50"/>
      <c r="N766" s="50"/>
      <c r="O766" s="50"/>
    </row>
    <row r="767">
      <c r="A767" s="97"/>
      <c r="B767" s="93"/>
      <c r="C767" s="93" t="str">
        <f t="shared" si="2"/>
        <v/>
      </c>
      <c r="D767" s="50"/>
      <c r="E767" s="95" t="s">
        <v>67</v>
      </c>
      <c r="F767" s="95" t="s">
        <v>67</v>
      </c>
      <c r="G767" s="95" t="str">
        <f>IF(F767&lt;&gt;"",VLOOKUP(D767,'БАЗА'!$A$5:$E978,5,0)-COUNTIFS($D$2:$D766,D767,$F$2:$F766,F767,$O$2:$O766,"пришел"),"")</f>
        <v/>
      </c>
      <c r="H767" s="96" t="str">
        <f t="shared" si="1"/>
        <v/>
      </c>
      <c r="I767" s="50"/>
      <c r="J767" s="50"/>
      <c r="K767" s="50"/>
      <c r="L767" s="50"/>
      <c r="M767" s="50"/>
      <c r="N767" s="50"/>
      <c r="O767" s="50"/>
    </row>
    <row r="768">
      <c r="A768" s="97"/>
      <c r="B768" s="93"/>
      <c r="C768" s="93" t="str">
        <f t="shared" si="2"/>
        <v/>
      </c>
      <c r="D768" s="50"/>
      <c r="E768" s="95" t="s">
        <v>67</v>
      </c>
      <c r="F768" s="95" t="s">
        <v>67</v>
      </c>
      <c r="G768" s="95" t="str">
        <f>IF(F768&lt;&gt;"",VLOOKUP(D768,'БАЗА'!$A$5:$E978,5,0)-COUNTIFS($D$2:$D767,D768,$F$2:$F767,F768,$O$2:$O767,"пришел"),"")</f>
        <v/>
      </c>
      <c r="H768" s="96" t="str">
        <f t="shared" si="1"/>
        <v/>
      </c>
      <c r="I768" s="50"/>
      <c r="J768" s="50"/>
      <c r="K768" s="50"/>
      <c r="L768" s="50"/>
      <c r="M768" s="50"/>
      <c r="N768" s="50"/>
      <c r="O768" s="50"/>
    </row>
    <row r="769">
      <c r="A769" s="97"/>
      <c r="B769" s="93"/>
      <c r="C769" s="93" t="str">
        <f t="shared" si="2"/>
        <v/>
      </c>
      <c r="D769" s="50"/>
      <c r="E769" s="95" t="s">
        <v>67</v>
      </c>
      <c r="F769" s="95" t="s">
        <v>67</v>
      </c>
      <c r="G769" s="95" t="str">
        <f>IF(F769&lt;&gt;"",VLOOKUP(D769,'БАЗА'!$A$5:$E978,5,0)-COUNTIFS($D$2:$D768,D769,$F$2:$F768,F769,$O$2:$O768,"пришел"),"")</f>
        <v/>
      </c>
      <c r="H769" s="96" t="str">
        <f t="shared" si="1"/>
        <v/>
      </c>
      <c r="I769" s="50"/>
      <c r="J769" s="50"/>
      <c r="K769" s="50"/>
      <c r="L769" s="50"/>
      <c r="M769" s="50"/>
      <c r="N769" s="50"/>
      <c r="O769" s="50"/>
    </row>
    <row r="770">
      <c r="A770" s="97"/>
      <c r="B770" s="93"/>
      <c r="C770" s="93" t="str">
        <f t="shared" si="2"/>
        <v/>
      </c>
      <c r="D770" s="50"/>
      <c r="E770" s="95" t="s">
        <v>67</v>
      </c>
      <c r="F770" s="95" t="s">
        <v>67</v>
      </c>
      <c r="G770" s="95" t="str">
        <f>IF(F770&lt;&gt;"",VLOOKUP(D770,'БАЗА'!$A$5:$E978,5,0)-COUNTIFS($D$2:$D769,D770,$F$2:$F769,F770,$O$2:$O769,"пришел"),"")</f>
        <v/>
      </c>
      <c r="H770" s="96" t="str">
        <f t="shared" si="1"/>
        <v/>
      </c>
      <c r="I770" s="50"/>
      <c r="J770" s="50"/>
      <c r="K770" s="50"/>
      <c r="L770" s="50"/>
      <c r="M770" s="50"/>
      <c r="N770" s="50"/>
      <c r="O770" s="50"/>
    </row>
    <row r="771">
      <c r="A771" s="97"/>
      <c r="B771" s="93"/>
      <c r="C771" s="93" t="str">
        <f t="shared" si="2"/>
        <v/>
      </c>
      <c r="D771" s="50"/>
      <c r="E771" s="95" t="s">
        <v>67</v>
      </c>
      <c r="F771" s="95" t="s">
        <v>67</v>
      </c>
      <c r="G771" s="95" t="str">
        <f>IF(F771&lt;&gt;"",VLOOKUP(D771,'БАЗА'!$A$5:$E978,5,0)-COUNTIFS($D$2:$D770,D771,$F$2:$F770,F771,$O$2:$O770,"пришел"),"")</f>
        <v/>
      </c>
      <c r="H771" s="96" t="str">
        <f t="shared" si="1"/>
        <v/>
      </c>
      <c r="I771" s="50"/>
      <c r="J771" s="50"/>
      <c r="K771" s="50"/>
      <c r="L771" s="50"/>
      <c r="M771" s="50"/>
      <c r="N771" s="50"/>
      <c r="O771" s="50"/>
    </row>
    <row r="772">
      <c r="A772" s="97"/>
      <c r="B772" s="93"/>
      <c r="C772" s="93" t="str">
        <f t="shared" si="2"/>
        <v/>
      </c>
      <c r="D772" s="50"/>
      <c r="E772" s="95" t="s">
        <v>67</v>
      </c>
      <c r="F772" s="95" t="s">
        <v>67</v>
      </c>
      <c r="G772" s="95" t="str">
        <f>IF(F772&lt;&gt;"",VLOOKUP(D772,'БАЗА'!$A$5:$E978,5,0)-COUNTIFS($D$2:$D771,D772,$F$2:$F771,F772,$O$2:$O771,"пришел"),"")</f>
        <v/>
      </c>
      <c r="H772" s="96" t="str">
        <f t="shared" si="1"/>
        <v/>
      </c>
      <c r="I772" s="50"/>
      <c r="J772" s="50"/>
      <c r="K772" s="50"/>
      <c r="L772" s="50"/>
      <c r="M772" s="50"/>
      <c r="N772" s="50"/>
      <c r="O772" s="50"/>
    </row>
    <row r="773">
      <c r="A773" s="97"/>
      <c r="B773" s="93"/>
      <c r="C773" s="93" t="str">
        <f t="shared" si="2"/>
        <v/>
      </c>
      <c r="D773" s="50"/>
      <c r="E773" s="95" t="s">
        <v>67</v>
      </c>
      <c r="F773" s="95" t="s">
        <v>67</v>
      </c>
      <c r="G773" s="95" t="str">
        <f>IF(F773&lt;&gt;"",VLOOKUP(D773,'БАЗА'!$A$5:$E978,5,0)-COUNTIFS($D$2:$D772,D773,$F$2:$F772,F773,$O$2:$O772,"пришел"),"")</f>
        <v/>
      </c>
      <c r="H773" s="96" t="str">
        <f t="shared" si="1"/>
        <v/>
      </c>
      <c r="I773" s="50"/>
      <c r="J773" s="50"/>
      <c r="K773" s="50"/>
      <c r="L773" s="50"/>
      <c r="M773" s="50"/>
      <c r="N773" s="50"/>
      <c r="O773" s="50"/>
    </row>
    <row r="774">
      <c r="A774" s="97"/>
      <c r="B774" s="93"/>
      <c r="C774" s="93" t="str">
        <f t="shared" si="2"/>
        <v/>
      </c>
      <c r="D774" s="50"/>
      <c r="E774" s="95" t="s">
        <v>67</v>
      </c>
      <c r="F774" s="95" t="s">
        <v>67</v>
      </c>
      <c r="G774" s="95" t="str">
        <f>IF(F774&lt;&gt;"",VLOOKUP(D774,'БАЗА'!$A$5:$E978,5,0)-COUNTIFS($D$2:$D773,D774,$F$2:$F773,F774,$O$2:$O773,"пришел"),"")</f>
        <v/>
      </c>
      <c r="H774" s="96" t="str">
        <f t="shared" si="1"/>
        <v/>
      </c>
      <c r="I774" s="50"/>
      <c r="J774" s="50"/>
      <c r="K774" s="50"/>
      <c r="L774" s="50"/>
      <c r="M774" s="50"/>
      <c r="N774" s="50"/>
      <c r="O774" s="50"/>
    </row>
    <row r="775">
      <c r="A775" s="97"/>
      <c r="B775" s="93"/>
      <c r="C775" s="93" t="str">
        <f t="shared" si="2"/>
        <v/>
      </c>
      <c r="D775" s="50"/>
      <c r="E775" s="95" t="s">
        <v>67</v>
      </c>
      <c r="F775" s="95" t="s">
        <v>67</v>
      </c>
      <c r="G775" s="95" t="str">
        <f>IF(F775&lt;&gt;"",VLOOKUP(D775,'БАЗА'!$A$5:$E978,5,0)-COUNTIFS($D$2:$D774,D775,$F$2:$F774,F775,$O$2:$O774,"пришел"),"")</f>
        <v/>
      </c>
      <c r="H775" s="96" t="str">
        <f t="shared" si="1"/>
        <v/>
      </c>
      <c r="I775" s="50"/>
      <c r="J775" s="50"/>
      <c r="K775" s="50"/>
      <c r="L775" s="50"/>
      <c r="M775" s="50"/>
      <c r="N775" s="50"/>
      <c r="O775" s="50"/>
    </row>
    <row r="776">
      <c r="A776" s="97"/>
      <c r="B776" s="93"/>
      <c r="C776" s="93" t="str">
        <f t="shared" si="2"/>
        <v/>
      </c>
      <c r="D776" s="50"/>
      <c r="E776" s="95" t="s">
        <v>67</v>
      </c>
      <c r="F776" s="95" t="s">
        <v>67</v>
      </c>
      <c r="G776" s="95" t="str">
        <f>IF(F776&lt;&gt;"",VLOOKUP(D776,'БАЗА'!$A$5:$E978,5,0)-COUNTIFS($D$2:$D775,D776,$F$2:$F775,F776,$O$2:$O775,"пришел"),"")</f>
        <v/>
      </c>
      <c r="H776" s="96" t="str">
        <f t="shared" si="1"/>
        <v/>
      </c>
      <c r="I776" s="50"/>
      <c r="J776" s="50"/>
      <c r="K776" s="50"/>
      <c r="L776" s="50"/>
      <c r="M776" s="50"/>
      <c r="N776" s="50"/>
      <c r="O776" s="50"/>
    </row>
    <row r="777">
      <c r="A777" s="97"/>
      <c r="B777" s="93"/>
      <c r="C777" s="93" t="str">
        <f t="shared" si="2"/>
        <v/>
      </c>
      <c r="D777" s="50"/>
      <c r="E777" s="95" t="s">
        <v>67</v>
      </c>
      <c r="F777" s="95" t="s">
        <v>67</v>
      </c>
      <c r="G777" s="95" t="str">
        <f>IF(F777&lt;&gt;"",VLOOKUP(D777,'БАЗА'!$A$5:$E978,5,0)-COUNTIFS($D$2:$D776,D777,$F$2:$F776,F777,$O$2:$O776,"пришел"),"")</f>
        <v/>
      </c>
      <c r="H777" s="96" t="str">
        <f t="shared" si="1"/>
        <v/>
      </c>
      <c r="I777" s="50"/>
      <c r="J777" s="50"/>
      <c r="K777" s="50"/>
      <c r="L777" s="50"/>
      <c r="M777" s="50"/>
      <c r="N777" s="50"/>
      <c r="O777" s="50"/>
    </row>
    <row r="778">
      <c r="A778" s="97"/>
      <c r="B778" s="93"/>
      <c r="C778" s="93" t="str">
        <f t="shared" si="2"/>
        <v/>
      </c>
      <c r="D778" s="50"/>
      <c r="E778" s="95" t="s">
        <v>67</v>
      </c>
      <c r="F778" s="95" t="s">
        <v>67</v>
      </c>
      <c r="G778" s="95" t="str">
        <f>IF(F778&lt;&gt;"",VLOOKUP(D778,'БАЗА'!$A$5:$E978,5,0)-COUNTIFS($D$2:$D777,D778,$F$2:$F777,F778,$O$2:$O777,"пришел"),"")</f>
        <v/>
      </c>
      <c r="H778" s="96" t="str">
        <f t="shared" si="1"/>
        <v/>
      </c>
      <c r="I778" s="50"/>
      <c r="J778" s="50"/>
      <c r="K778" s="50"/>
      <c r="L778" s="50"/>
      <c r="M778" s="50"/>
      <c r="N778" s="50"/>
      <c r="O778" s="50"/>
    </row>
    <row r="779">
      <c r="A779" s="97"/>
      <c r="B779" s="93"/>
      <c r="C779" s="93" t="str">
        <f t="shared" si="2"/>
        <v/>
      </c>
      <c r="D779" s="50"/>
      <c r="E779" s="95" t="s">
        <v>67</v>
      </c>
      <c r="F779" s="95" t="s">
        <v>67</v>
      </c>
      <c r="G779" s="95" t="str">
        <f>IF(F779&lt;&gt;"",VLOOKUP(D779,'БАЗА'!$A$5:$E978,5,0)-COUNTIFS($D$2:$D778,D779,$F$2:$F778,F779,$O$2:$O778,"пришел"),"")</f>
        <v/>
      </c>
      <c r="H779" s="96" t="str">
        <f t="shared" si="1"/>
        <v/>
      </c>
      <c r="I779" s="50"/>
      <c r="J779" s="50"/>
      <c r="K779" s="50"/>
      <c r="L779" s="50"/>
      <c r="M779" s="50"/>
      <c r="N779" s="50"/>
      <c r="O779" s="50"/>
    </row>
    <row r="780">
      <c r="A780" s="97"/>
      <c r="B780" s="93"/>
      <c r="C780" s="93" t="str">
        <f t="shared" si="2"/>
        <v/>
      </c>
      <c r="D780" s="50"/>
      <c r="E780" s="95" t="s">
        <v>67</v>
      </c>
      <c r="F780" s="95" t="s">
        <v>67</v>
      </c>
      <c r="G780" s="95" t="str">
        <f>IF(F780&lt;&gt;"",VLOOKUP(D780,'БАЗА'!$A$5:$E978,5,0)-COUNTIFS($D$2:$D779,D780,$F$2:$F779,F780,$O$2:$O779,"пришел"),"")</f>
        <v/>
      </c>
      <c r="H780" s="96" t="str">
        <f t="shared" si="1"/>
        <v/>
      </c>
      <c r="I780" s="50"/>
      <c r="J780" s="50"/>
      <c r="K780" s="50"/>
      <c r="L780" s="50"/>
      <c r="M780" s="50"/>
      <c r="N780" s="50"/>
      <c r="O780" s="50"/>
    </row>
    <row r="781">
      <c r="A781" s="97"/>
      <c r="B781" s="93"/>
      <c r="C781" s="93" t="str">
        <f t="shared" si="2"/>
        <v/>
      </c>
      <c r="D781" s="50"/>
      <c r="E781" s="95" t="s">
        <v>67</v>
      </c>
      <c r="F781" s="95" t="s">
        <v>67</v>
      </c>
      <c r="G781" s="95" t="str">
        <f>IF(F781&lt;&gt;"",VLOOKUP(D781,'БАЗА'!$A$5:$E978,5,0)-COUNTIFS($D$2:$D780,D781,$F$2:$F780,F781,$O$2:$O780,"пришел"),"")</f>
        <v/>
      </c>
      <c r="H781" s="96" t="str">
        <f t="shared" si="1"/>
        <v/>
      </c>
      <c r="I781" s="50"/>
      <c r="J781" s="50"/>
      <c r="K781" s="50"/>
      <c r="L781" s="50"/>
      <c r="M781" s="50"/>
      <c r="N781" s="50"/>
      <c r="O781" s="50"/>
    </row>
    <row r="782">
      <c r="A782" s="97"/>
      <c r="B782" s="93"/>
      <c r="C782" s="93" t="str">
        <f t="shared" si="2"/>
        <v/>
      </c>
      <c r="D782" s="50"/>
      <c r="E782" s="95" t="s">
        <v>67</v>
      </c>
      <c r="F782" s="95" t="s">
        <v>67</v>
      </c>
      <c r="G782" s="95" t="str">
        <f>IF(F782&lt;&gt;"",VLOOKUP(D782,'БАЗА'!$A$5:$E978,5,0)-COUNTIFS($D$2:$D781,D782,$F$2:$F781,F782,$O$2:$O781,"пришел"),"")</f>
        <v/>
      </c>
      <c r="H782" s="96" t="str">
        <f t="shared" si="1"/>
        <v/>
      </c>
      <c r="I782" s="50"/>
      <c r="J782" s="50"/>
      <c r="K782" s="50"/>
      <c r="L782" s="50"/>
      <c r="M782" s="50"/>
      <c r="N782" s="50"/>
      <c r="O782" s="50"/>
    </row>
    <row r="783">
      <c r="A783" s="97"/>
      <c r="B783" s="93"/>
      <c r="C783" s="93" t="str">
        <f t="shared" si="2"/>
        <v/>
      </c>
      <c r="D783" s="50"/>
      <c r="E783" s="95" t="s">
        <v>67</v>
      </c>
      <c r="F783" s="95" t="s">
        <v>67</v>
      </c>
      <c r="G783" s="95" t="str">
        <f>IF(F783&lt;&gt;"",VLOOKUP(D783,'БАЗА'!$A$5:$E978,5,0)-COUNTIFS($D$2:$D782,D783,$F$2:$F782,F783,$O$2:$O782,"пришел"),"")</f>
        <v/>
      </c>
      <c r="H783" s="96" t="str">
        <f t="shared" si="1"/>
        <v/>
      </c>
      <c r="I783" s="50"/>
      <c r="J783" s="50"/>
      <c r="K783" s="50"/>
      <c r="L783" s="50"/>
      <c r="M783" s="50"/>
      <c r="N783" s="50"/>
      <c r="O783" s="50"/>
    </row>
    <row r="784">
      <c r="A784" s="97"/>
      <c r="B784" s="93"/>
      <c r="C784" s="93" t="str">
        <f t="shared" si="2"/>
        <v/>
      </c>
      <c r="D784" s="50"/>
      <c r="E784" s="95" t="s">
        <v>67</v>
      </c>
      <c r="F784" s="95" t="s">
        <v>67</v>
      </c>
      <c r="G784" s="95" t="str">
        <f>IF(F784&lt;&gt;"",VLOOKUP(D784,'БАЗА'!$A$5:$E978,5,0)-COUNTIFS($D$2:$D783,D784,$F$2:$F783,F784,$O$2:$O783,"пришел"),"")</f>
        <v/>
      </c>
      <c r="H784" s="96" t="str">
        <f t="shared" si="1"/>
        <v/>
      </c>
      <c r="I784" s="50"/>
      <c r="J784" s="50"/>
      <c r="K784" s="50"/>
      <c r="L784" s="50"/>
      <c r="M784" s="50"/>
      <c r="N784" s="50"/>
      <c r="O784" s="50"/>
    </row>
    <row r="785">
      <c r="A785" s="97"/>
      <c r="B785" s="93"/>
      <c r="C785" s="93" t="str">
        <f t="shared" si="2"/>
        <v/>
      </c>
      <c r="D785" s="50"/>
      <c r="E785" s="95" t="s">
        <v>67</v>
      </c>
      <c r="F785" s="95" t="s">
        <v>67</v>
      </c>
      <c r="G785" s="95" t="str">
        <f>IF(F785&lt;&gt;"",VLOOKUP(D785,'БАЗА'!$A$5:$E978,5,0)-COUNTIFS($D$2:$D784,D785,$F$2:$F784,F785,$O$2:$O784,"пришел"),"")</f>
        <v/>
      </c>
      <c r="H785" s="96" t="str">
        <f t="shared" si="1"/>
        <v/>
      </c>
      <c r="I785" s="50"/>
      <c r="J785" s="50"/>
      <c r="K785" s="50"/>
      <c r="L785" s="50"/>
      <c r="M785" s="50"/>
      <c r="N785" s="50"/>
      <c r="O785" s="50"/>
    </row>
    <row r="786">
      <c r="A786" s="97"/>
      <c r="B786" s="93"/>
      <c r="C786" s="93" t="str">
        <f t="shared" si="2"/>
        <v/>
      </c>
      <c r="D786" s="50"/>
      <c r="E786" s="95" t="s">
        <v>67</v>
      </c>
      <c r="F786" s="95" t="s">
        <v>67</v>
      </c>
      <c r="G786" s="95" t="str">
        <f>IF(F786&lt;&gt;"",VLOOKUP(D786,'БАЗА'!$A$5:$E978,5,0)-COUNTIFS($D$2:$D785,D786,$F$2:$F785,F786,$O$2:$O785,"пришел"),"")</f>
        <v/>
      </c>
      <c r="H786" s="96" t="str">
        <f t="shared" si="1"/>
        <v/>
      </c>
      <c r="I786" s="50"/>
      <c r="J786" s="50"/>
      <c r="K786" s="50"/>
      <c r="L786" s="50"/>
      <c r="M786" s="50"/>
      <c r="N786" s="50"/>
      <c r="O786" s="50"/>
    </row>
    <row r="787">
      <c r="A787" s="97"/>
      <c r="B787" s="93"/>
      <c r="C787" s="93" t="str">
        <f t="shared" si="2"/>
        <v/>
      </c>
      <c r="D787" s="50"/>
      <c r="E787" s="95" t="s">
        <v>67</v>
      </c>
      <c r="F787" s="95" t="s">
        <v>67</v>
      </c>
      <c r="G787" s="95" t="str">
        <f>IF(F787&lt;&gt;"",VLOOKUP(D787,'БАЗА'!$A$5:$E978,5,0)-COUNTIFS($D$2:$D786,D787,$F$2:$F786,F787,$O$2:$O786,"пришел"),"")</f>
        <v/>
      </c>
      <c r="H787" s="96" t="str">
        <f t="shared" si="1"/>
        <v/>
      </c>
      <c r="I787" s="50"/>
      <c r="J787" s="50"/>
      <c r="K787" s="50"/>
      <c r="L787" s="50"/>
      <c r="M787" s="50"/>
      <c r="N787" s="50"/>
      <c r="O787" s="50"/>
    </row>
    <row r="788">
      <c r="A788" s="97"/>
      <c r="B788" s="93"/>
      <c r="C788" s="93" t="str">
        <f t="shared" si="2"/>
        <v/>
      </c>
      <c r="D788" s="50"/>
      <c r="E788" s="95" t="s">
        <v>67</v>
      </c>
      <c r="F788" s="95" t="s">
        <v>67</v>
      </c>
      <c r="G788" s="95" t="str">
        <f>IF(F788&lt;&gt;"",VLOOKUP(D788,'БАЗА'!$A$5:$E978,5,0)-COUNTIFS($D$2:$D787,D788,$F$2:$F787,F788,$O$2:$O787,"пришел"),"")</f>
        <v/>
      </c>
      <c r="H788" s="96" t="str">
        <f t="shared" si="1"/>
        <v/>
      </c>
      <c r="I788" s="50"/>
      <c r="J788" s="50"/>
      <c r="K788" s="50"/>
      <c r="L788" s="50"/>
      <c r="M788" s="50"/>
      <c r="N788" s="50"/>
      <c r="O788" s="50"/>
    </row>
    <row r="789">
      <c r="A789" s="97"/>
      <c r="B789" s="93"/>
      <c r="C789" s="93" t="str">
        <f t="shared" si="2"/>
        <v/>
      </c>
      <c r="D789" s="50"/>
      <c r="E789" s="95" t="s">
        <v>67</v>
      </c>
      <c r="F789" s="95" t="s">
        <v>67</v>
      </c>
      <c r="G789" s="95" t="str">
        <f>IF(F789&lt;&gt;"",VLOOKUP(D789,'БАЗА'!$A$5:$E978,5,0)-COUNTIFS($D$2:$D788,D789,$F$2:$F788,F789,$O$2:$O788,"пришел"),"")</f>
        <v/>
      </c>
      <c r="H789" s="96" t="str">
        <f t="shared" si="1"/>
        <v/>
      </c>
      <c r="I789" s="50"/>
      <c r="J789" s="50"/>
      <c r="K789" s="50"/>
      <c r="L789" s="50"/>
      <c r="M789" s="50"/>
      <c r="N789" s="50"/>
      <c r="O789" s="50"/>
    </row>
    <row r="790">
      <c r="A790" s="97"/>
      <c r="B790" s="93"/>
      <c r="C790" s="93" t="str">
        <f t="shared" si="2"/>
        <v/>
      </c>
      <c r="D790" s="50"/>
      <c r="E790" s="95" t="s">
        <v>67</v>
      </c>
      <c r="F790" s="95" t="s">
        <v>67</v>
      </c>
      <c r="G790" s="95" t="str">
        <f>IF(F790&lt;&gt;"",VLOOKUP(D790,'БАЗА'!$A$5:$E978,5,0)-COUNTIFS($D$2:$D789,D790,$F$2:$F789,F790,$O$2:$O789,"пришел"),"")</f>
        <v/>
      </c>
      <c r="H790" s="96" t="str">
        <f t="shared" si="1"/>
        <v/>
      </c>
      <c r="I790" s="50"/>
      <c r="J790" s="50"/>
      <c r="K790" s="50"/>
      <c r="L790" s="50"/>
      <c r="M790" s="50"/>
      <c r="N790" s="50"/>
      <c r="O790" s="50"/>
    </row>
    <row r="791">
      <c r="A791" s="97"/>
      <c r="B791" s="93"/>
      <c r="C791" s="93" t="str">
        <f t="shared" si="2"/>
        <v/>
      </c>
      <c r="D791" s="50"/>
      <c r="E791" s="95" t="s">
        <v>67</v>
      </c>
      <c r="F791" s="95" t="s">
        <v>67</v>
      </c>
      <c r="G791" s="95" t="str">
        <f>IF(F791&lt;&gt;"",VLOOKUP(D791,'БАЗА'!$A$5:$E978,5,0)-COUNTIFS($D$2:$D790,D791,$F$2:$F790,F791,$O$2:$O790,"пришел"),"")</f>
        <v/>
      </c>
      <c r="H791" s="96" t="str">
        <f t="shared" si="1"/>
        <v/>
      </c>
      <c r="I791" s="50"/>
      <c r="J791" s="50"/>
      <c r="K791" s="50"/>
      <c r="L791" s="50"/>
      <c r="M791" s="50"/>
      <c r="N791" s="50"/>
      <c r="O791" s="50"/>
    </row>
    <row r="792">
      <c r="A792" s="97"/>
      <c r="B792" s="93"/>
      <c r="C792" s="93" t="str">
        <f t="shared" si="2"/>
        <v/>
      </c>
      <c r="D792" s="50"/>
      <c r="E792" s="95" t="s">
        <v>67</v>
      </c>
      <c r="F792" s="95" t="s">
        <v>67</v>
      </c>
      <c r="G792" s="95" t="str">
        <f>IF(F792&lt;&gt;"",VLOOKUP(D792,'БАЗА'!$A$5:$E978,5,0)-COUNTIFS($D$2:$D791,D792,$F$2:$F791,F792,$O$2:$O791,"пришел"),"")</f>
        <v/>
      </c>
      <c r="H792" s="96" t="str">
        <f t="shared" si="1"/>
        <v/>
      </c>
      <c r="I792" s="50"/>
      <c r="J792" s="50"/>
      <c r="K792" s="50"/>
      <c r="L792" s="50"/>
      <c r="M792" s="50"/>
      <c r="N792" s="50"/>
      <c r="O792" s="50"/>
    </row>
    <row r="793">
      <c r="A793" s="97"/>
      <c r="B793" s="93"/>
      <c r="C793" s="93" t="str">
        <f t="shared" si="2"/>
        <v/>
      </c>
      <c r="D793" s="50"/>
      <c r="E793" s="95" t="s">
        <v>67</v>
      </c>
      <c r="F793" s="95" t="s">
        <v>67</v>
      </c>
      <c r="G793" s="95" t="str">
        <f>IF(F793&lt;&gt;"",VLOOKUP(D793,'БАЗА'!$A$5:$E978,5,0)-COUNTIFS($D$2:$D792,D793,$F$2:$F792,F793,$O$2:$O792,"пришел"),"")</f>
        <v/>
      </c>
      <c r="H793" s="96" t="str">
        <f t="shared" si="1"/>
        <v/>
      </c>
      <c r="I793" s="50"/>
      <c r="J793" s="50"/>
      <c r="K793" s="50"/>
      <c r="L793" s="50"/>
      <c r="M793" s="50"/>
      <c r="N793" s="50"/>
      <c r="O793" s="50"/>
    </row>
    <row r="794">
      <c r="A794" s="97"/>
      <c r="B794" s="93"/>
      <c r="C794" s="93" t="str">
        <f t="shared" si="2"/>
        <v/>
      </c>
      <c r="D794" s="50"/>
      <c r="E794" s="95" t="s">
        <v>67</v>
      </c>
      <c r="F794" s="95" t="s">
        <v>67</v>
      </c>
      <c r="G794" s="95" t="str">
        <f>IF(F794&lt;&gt;"",VLOOKUP(D794,'БАЗА'!$A$5:$E978,5,0)-COUNTIFS($D$2:$D793,D794,$F$2:$F793,F794,$O$2:$O793,"пришел"),"")</f>
        <v/>
      </c>
      <c r="H794" s="96" t="str">
        <f t="shared" si="1"/>
        <v/>
      </c>
      <c r="I794" s="50"/>
      <c r="J794" s="50"/>
      <c r="K794" s="50"/>
      <c r="L794" s="50"/>
      <c r="M794" s="50"/>
      <c r="N794" s="50"/>
      <c r="O794" s="50"/>
    </row>
    <row r="795">
      <c r="A795" s="97"/>
      <c r="B795" s="93"/>
      <c r="C795" s="93" t="str">
        <f t="shared" si="2"/>
        <v/>
      </c>
      <c r="D795" s="50"/>
      <c r="E795" s="95" t="s">
        <v>67</v>
      </c>
      <c r="F795" s="95" t="s">
        <v>67</v>
      </c>
      <c r="G795" s="95" t="str">
        <f>IF(F795&lt;&gt;"",VLOOKUP(D795,'БАЗА'!$A$5:$E978,5,0)-COUNTIFS($D$2:$D794,D795,$F$2:$F794,F795,$O$2:$O794,"пришел"),"")</f>
        <v/>
      </c>
      <c r="H795" s="96" t="str">
        <f t="shared" si="1"/>
        <v/>
      </c>
      <c r="I795" s="50"/>
      <c r="J795" s="50"/>
      <c r="K795" s="50"/>
      <c r="L795" s="50"/>
      <c r="M795" s="50"/>
      <c r="N795" s="50"/>
      <c r="O795" s="50"/>
    </row>
    <row r="796">
      <c r="A796" s="97"/>
      <c r="B796" s="93"/>
      <c r="C796" s="93" t="str">
        <f t="shared" si="2"/>
        <v/>
      </c>
      <c r="D796" s="50"/>
      <c r="E796" s="95" t="s">
        <v>67</v>
      </c>
      <c r="F796" s="95" t="s">
        <v>67</v>
      </c>
      <c r="G796" s="95" t="str">
        <f>IF(F796&lt;&gt;"",VLOOKUP(D796,'БАЗА'!$A$5:$E978,5,0)-COUNTIFS($D$2:$D795,D796,$F$2:$F795,F796,$O$2:$O795,"пришел"),"")</f>
        <v/>
      </c>
      <c r="H796" s="96" t="str">
        <f t="shared" si="1"/>
        <v/>
      </c>
      <c r="I796" s="50"/>
      <c r="J796" s="50"/>
      <c r="K796" s="50"/>
      <c r="L796" s="50"/>
      <c r="M796" s="50"/>
      <c r="N796" s="50"/>
      <c r="O796" s="50"/>
    </row>
    <row r="797">
      <c r="A797" s="97"/>
      <c r="B797" s="93"/>
      <c r="C797" s="93" t="str">
        <f t="shared" si="2"/>
        <v/>
      </c>
      <c r="D797" s="50"/>
      <c r="E797" s="95" t="s">
        <v>67</v>
      </c>
      <c r="F797" s="95" t="s">
        <v>67</v>
      </c>
      <c r="G797" s="95" t="str">
        <f>IF(F797&lt;&gt;"",VLOOKUP(D797,'БАЗА'!$A$5:$E978,5,0)-COUNTIFS($D$2:$D796,D797,$F$2:$F796,F797,$O$2:$O796,"пришел"),"")</f>
        <v/>
      </c>
      <c r="H797" s="96" t="str">
        <f t="shared" si="1"/>
        <v/>
      </c>
      <c r="I797" s="50"/>
      <c r="J797" s="50"/>
      <c r="K797" s="50"/>
      <c r="L797" s="50"/>
      <c r="M797" s="50"/>
      <c r="N797" s="50"/>
      <c r="O797" s="50"/>
    </row>
    <row r="798">
      <c r="A798" s="97"/>
      <c r="B798" s="93"/>
      <c r="C798" s="93" t="str">
        <f t="shared" si="2"/>
        <v/>
      </c>
      <c r="D798" s="50"/>
      <c r="E798" s="95" t="s">
        <v>67</v>
      </c>
      <c r="F798" s="95" t="s">
        <v>67</v>
      </c>
      <c r="G798" s="95" t="str">
        <f>IF(F798&lt;&gt;"",VLOOKUP(D798,'БАЗА'!$A$5:$E978,5,0)-COUNTIFS($D$2:$D797,D798,$F$2:$F797,F798,$O$2:$O797,"пришел"),"")</f>
        <v/>
      </c>
      <c r="H798" s="96" t="str">
        <f t="shared" si="1"/>
        <v/>
      </c>
      <c r="I798" s="50"/>
      <c r="J798" s="50"/>
      <c r="K798" s="50"/>
      <c r="L798" s="50"/>
      <c r="M798" s="50"/>
      <c r="N798" s="50"/>
      <c r="O798" s="50"/>
    </row>
    <row r="799">
      <c r="A799" s="97"/>
      <c r="B799" s="93"/>
      <c r="C799" s="93" t="str">
        <f t="shared" si="2"/>
        <v/>
      </c>
      <c r="D799" s="50"/>
      <c r="E799" s="95" t="s">
        <v>67</v>
      </c>
      <c r="F799" s="95" t="s">
        <v>67</v>
      </c>
      <c r="G799" s="95" t="str">
        <f>IF(F799&lt;&gt;"",VLOOKUP(D799,'БАЗА'!$A$5:$E978,5,0)-COUNTIFS($D$2:$D798,D799,$F$2:$F798,F799,$O$2:$O798,"пришел"),"")</f>
        <v/>
      </c>
      <c r="H799" s="96" t="str">
        <f t="shared" si="1"/>
        <v/>
      </c>
      <c r="I799" s="50"/>
      <c r="J799" s="50"/>
      <c r="K799" s="50"/>
      <c r="L799" s="50"/>
      <c r="M799" s="50"/>
      <c r="N799" s="50"/>
      <c r="O799" s="50"/>
    </row>
    <row r="800">
      <c r="A800" s="97"/>
      <c r="B800" s="93"/>
      <c r="C800" s="93" t="str">
        <f t="shared" si="2"/>
        <v/>
      </c>
      <c r="D800" s="50"/>
      <c r="E800" s="95" t="s">
        <v>67</v>
      </c>
      <c r="F800" s="95" t="s">
        <v>67</v>
      </c>
      <c r="G800" s="95" t="str">
        <f>IF(F800&lt;&gt;"",VLOOKUP(D800,'БАЗА'!$A$5:$E978,5,0)-COUNTIFS($D$2:$D799,D800,$F$2:$F799,F800,$O$2:$O799,"пришел"),"")</f>
        <v/>
      </c>
      <c r="H800" s="96" t="str">
        <f t="shared" si="1"/>
        <v/>
      </c>
      <c r="I800" s="50"/>
      <c r="J800" s="50"/>
      <c r="K800" s="50"/>
      <c r="L800" s="50"/>
      <c r="M800" s="50"/>
      <c r="N800" s="50"/>
      <c r="O800" s="50"/>
    </row>
    <row r="801">
      <c r="A801" s="97"/>
      <c r="B801" s="93"/>
      <c r="C801" s="93" t="str">
        <f t="shared" si="2"/>
        <v/>
      </c>
      <c r="D801" s="50"/>
      <c r="E801" s="95" t="s">
        <v>67</v>
      </c>
      <c r="F801" s="95" t="s">
        <v>67</v>
      </c>
      <c r="G801" s="95" t="str">
        <f>IF(F801&lt;&gt;"",VLOOKUP(D801,'БАЗА'!$A$5:$E978,5,0)-COUNTIFS($D$2:$D800,D801,$F$2:$F800,F801,$O$2:$O800,"пришел"),"")</f>
        <v/>
      </c>
      <c r="H801" s="96" t="str">
        <f t="shared" si="1"/>
        <v/>
      </c>
      <c r="I801" s="50"/>
      <c r="J801" s="50"/>
      <c r="K801" s="50"/>
      <c r="L801" s="50"/>
      <c r="M801" s="50"/>
      <c r="N801" s="50"/>
      <c r="O801" s="50"/>
    </row>
    <row r="802">
      <c r="A802" s="97"/>
      <c r="B802" s="93"/>
      <c r="C802" s="93" t="str">
        <f t="shared" si="2"/>
        <v/>
      </c>
      <c r="D802" s="50"/>
      <c r="E802" s="95" t="s">
        <v>67</v>
      </c>
      <c r="F802" s="95" t="s">
        <v>67</v>
      </c>
      <c r="G802" s="95" t="str">
        <f>IF(F802&lt;&gt;"",VLOOKUP(D802,'БАЗА'!$A$5:$E978,5,0)-COUNTIFS($D$2:$D801,D802,$F$2:$F801,F802,$O$2:$O801,"пришел"),"")</f>
        <v/>
      </c>
      <c r="H802" s="96" t="str">
        <f t="shared" si="1"/>
        <v/>
      </c>
      <c r="I802" s="50"/>
      <c r="J802" s="50"/>
      <c r="K802" s="50"/>
      <c r="L802" s="50"/>
      <c r="M802" s="50"/>
      <c r="N802" s="50"/>
      <c r="O802" s="50"/>
    </row>
    <row r="803">
      <c r="A803" s="97"/>
      <c r="B803" s="93"/>
      <c r="C803" s="93" t="str">
        <f t="shared" si="2"/>
        <v/>
      </c>
      <c r="D803" s="50"/>
      <c r="E803" s="95" t="s">
        <v>67</v>
      </c>
      <c r="F803" s="95" t="s">
        <v>67</v>
      </c>
      <c r="G803" s="95" t="str">
        <f>IF(F803&lt;&gt;"",VLOOKUP(D803,'БАЗА'!$A$5:$E978,5,0)-COUNTIFS($D$2:$D802,D803,$F$2:$F802,F803,$O$2:$O802,"пришел"),"")</f>
        <v/>
      </c>
      <c r="H803" s="96" t="str">
        <f t="shared" si="1"/>
        <v/>
      </c>
      <c r="I803" s="50"/>
      <c r="J803" s="50"/>
      <c r="K803" s="50"/>
      <c r="L803" s="50"/>
      <c r="M803" s="50"/>
      <c r="N803" s="50"/>
      <c r="O803" s="50"/>
    </row>
    <row r="804">
      <c r="A804" s="97"/>
      <c r="B804" s="93"/>
      <c r="C804" s="93" t="str">
        <f t="shared" si="2"/>
        <v/>
      </c>
      <c r="D804" s="50"/>
      <c r="E804" s="95" t="s">
        <v>67</v>
      </c>
      <c r="F804" s="95" t="s">
        <v>67</v>
      </c>
      <c r="G804" s="95" t="str">
        <f>IF(F804&lt;&gt;"",VLOOKUP(D804,'БАЗА'!$A$5:$E978,5,0)-COUNTIFS($D$2:$D803,D804,$F$2:$F803,F804,$O$2:$O803,"пришел"),"")</f>
        <v/>
      </c>
      <c r="H804" s="96" t="str">
        <f t="shared" si="1"/>
        <v/>
      </c>
      <c r="I804" s="50"/>
      <c r="J804" s="50"/>
      <c r="K804" s="50"/>
      <c r="L804" s="50"/>
      <c r="M804" s="50"/>
      <c r="N804" s="50"/>
      <c r="O804" s="50"/>
    </row>
    <row r="805">
      <c r="A805" s="97"/>
      <c r="B805" s="93"/>
      <c r="C805" s="93" t="str">
        <f t="shared" si="2"/>
        <v/>
      </c>
      <c r="D805" s="50"/>
      <c r="E805" s="95" t="s">
        <v>67</v>
      </c>
      <c r="F805" s="95" t="s">
        <v>67</v>
      </c>
      <c r="G805" s="95" t="str">
        <f>IF(F805&lt;&gt;"",VLOOKUP(D805,'БАЗА'!$A$5:$E978,5,0)-COUNTIFS($D$2:$D804,D805,$F$2:$F804,F805,$O$2:$O804,"пришел"),"")</f>
        <v/>
      </c>
      <c r="H805" s="96" t="str">
        <f t="shared" si="1"/>
        <v/>
      </c>
      <c r="I805" s="50"/>
      <c r="J805" s="50"/>
      <c r="K805" s="50"/>
      <c r="L805" s="50"/>
      <c r="M805" s="50"/>
      <c r="N805" s="50"/>
      <c r="O805" s="50"/>
    </row>
    <row r="806">
      <c r="A806" s="97"/>
      <c r="B806" s="93"/>
      <c r="C806" s="93" t="str">
        <f t="shared" si="2"/>
        <v/>
      </c>
      <c r="D806" s="50"/>
      <c r="E806" s="95" t="s">
        <v>67</v>
      </c>
      <c r="F806" s="95" t="s">
        <v>67</v>
      </c>
      <c r="G806" s="95" t="str">
        <f>IF(F806&lt;&gt;"",VLOOKUP(D806,'БАЗА'!$A$5:$E978,5,0)-COUNTIFS($D$2:$D805,D806,$F$2:$F805,F806,$O$2:$O805,"пришел"),"")</f>
        <v/>
      </c>
      <c r="H806" s="96" t="str">
        <f t="shared" si="1"/>
        <v/>
      </c>
      <c r="I806" s="50"/>
      <c r="J806" s="50"/>
      <c r="K806" s="50"/>
      <c r="L806" s="50"/>
      <c r="M806" s="50"/>
      <c r="N806" s="50"/>
      <c r="O806" s="50"/>
    </row>
    <row r="807">
      <c r="A807" s="97"/>
      <c r="B807" s="93"/>
      <c r="C807" s="93" t="str">
        <f t="shared" si="2"/>
        <v/>
      </c>
      <c r="D807" s="50"/>
      <c r="E807" s="95" t="s">
        <v>67</v>
      </c>
      <c r="F807" s="95" t="s">
        <v>67</v>
      </c>
      <c r="G807" s="95" t="str">
        <f>IF(F807&lt;&gt;"",VLOOKUP(D807,'БАЗА'!$A$5:$E978,5,0)-COUNTIFS($D$2:$D806,D807,$F$2:$F806,F807,$O$2:$O806,"пришел"),"")</f>
        <v/>
      </c>
      <c r="H807" s="96" t="str">
        <f t="shared" si="1"/>
        <v/>
      </c>
      <c r="I807" s="50"/>
      <c r="J807" s="50"/>
      <c r="K807" s="50"/>
      <c r="L807" s="50"/>
      <c r="M807" s="50"/>
      <c r="N807" s="50"/>
      <c r="O807" s="50"/>
    </row>
    <row r="808">
      <c r="A808" s="97"/>
      <c r="B808" s="93"/>
      <c r="C808" s="93" t="str">
        <f t="shared" si="2"/>
        <v/>
      </c>
      <c r="D808" s="50"/>
      <c r="E808" s="95" t="s">
        <v>67</v>
      </c>
      <c r="F808" s="95" t="s">
        <v>67</v>
      </c>
      <c r="G808" s="95" t="str">
        <f>IF(F808&lt;&gt;"",VLOOKUP(D808,'БАЗА'!$A$5:$E978,5,0)-COUNTIFS($D$2:$D807,D808,$F$2:$F807,F808,$O$2:$O807,"пришел"),"")</f>
        <v/>
      </c>
      <c r="H808" s="96" t="str">
        <f t="shared" si="1"/>
        <v/>
      </c>
      <c r="I808" s="50"/>
      <c r="J808" s="50"/>
      <c r="K808" s="50"/>
      <c r="L808" s="50"/>
      <c r="M808" s="50"/>
      <c r="N808" s="50"/>
      <c r="O808" s="50"/>
    </row>
    <row r="809">
      <c r="A809" s="97"/>
      <c r="B809" s="93"/>
      <c r="C809" s="93" t="str">
        <f t="shared" si="2"/>
        <v/>
      </c>
      <c r="D809" s="50"/>
      <c r="E809" s="95" t="s">
        <v>67</v>
      </c>
      <c r="F809" s="95" t="s">
        <v>67</v>
      </c>
      <c r="G809" s="95" t="str">
        <f>IF(F809&lt;&gt;"",VLOOKUP(D809,'БАЗА'!$A$5:$E978,5,0)-COUNTIFS($D$2:$D808,D809,$F$2:$F808,F809,$O$2:$O808,"пришел"),"")</f>
        <v/>
      </c>
      <c r="H809" s="96" t="str">
        <f t="shared" si="1"/>
        <v/>
      </c>
      <c r="I809" s="50"/>
      <c r="J809" s="50"/>
      <c r="K809" s="50"/>
      <c r="L809" s="50"/>
      <c r="M809" s="50"/>
      <c r="N809" s="50"/>
      <c r="O809" s="50"/>
    </row>
    <row r="810">
      <c r="A810" s="97"/>
      <c r="B810" s="93"/>
      <c r="C810" s="93" t="str">
        <f t="shared" si="2"/>
        <v/>
      </c>
      <c r="D810" s="50"/>
      <c r="E810" s="95" t="s">
        <v>67</v>
      </c>
      <c r="F810" s="95" t="s">
        <v>67</v>
      </c>
      <c r="G810" s="95" t="str">
        <f>IF(F810&lt;&gt;"",VLOOKUP(D810,'БАЗА'!$A$5:$E978,5,0)-COUNTIFS($D$2:$D809,D810,$F$2:$F809,F810,$O$2:$O809,"пришел"),"")</f>
        <v/>
      </c>
      <c r="H810" s="96" t="str">
        <f t="shared" si="1"/>
        <v/>
      </c>
      <c r="I810" s="50"/>
      <c r="J810" s="50"/>
      <c r="K810" s="50"/>
      <c r="L810" s="50"/>
      <c r="M810" s="50"/>
      <c r="N810" s="50"/>
      <c r="O810" s="50"/>
    </row>
    <row r="811">
      <c r="A811" s="97"/>
      <c r="B811" s="93"/>
      <c r="C811" s="93" t="str">
        <f t="shared" si="2"/>
        <v/>
      </c>
      <c r="D811" s="50"/>
      <c r="E811" s="95" t="s">
        <v>67</v>
      </c>
      <c r="F811" s="95" t="s">
        <v>67</v>
      </c>
      <c r="G811" s="95" t="str">
        <f>IF(F811&lt;&gt;"",VLOOKUP(D811,'БАЗА'!$A$5:$E978,5,0)-COUNTIFS($D$2:$D810,D811,$F$2:$F810,F811,$O$2:$O810,"пришел"),"")</f>
        <v/>
      </c>
      <c r="H811" s="96" t="str">
        <f t="shared" si="1"/>
        <v/>
      </c>
      <c r="I811" s="50"/>
      <c r="J811" s="50"/>
      <c r="K811" s="50"/>
      <c r="L811" s="50"/>
      <c r="M811" s="50"/>
      <c r="N811" s="50"/>
      <c r="O811" s="50"/>
    </row>
    <row r="812">
      <c r="A812" s="97"/>
      <c r="B812" s="93"/>
      <c r="C812" s="93" t="str">
        <f t="shared" si="2"/>
        <v/>
      </c>
      <c r="D812" s="50"/>
      <c r="E812" s="95" t="s">
        <v>67</v>
      </c>
      <c r="F812" s="95" t="s">
        <v>67</v>
      </c>
      <c r="G812" s="95" t="str">
        <f>IF(F812&lt;&gt;"",VLOOKUP(D812,'БАЗА'!$A$5:$E978,5,0)-COUNTIFS($D$2:$D811,D812,$F$2:$F811,F812,$O$2:$O811,"пришел"),"")</f>
        <v/>
      </c>
      <c r="H812" s="96" t="str">
        <f t="shared" si="1"/>
        <v/>
      </c>
      <c r="I812" s="50"/>
      <c r="J812" s="50"/>
      <c r="K812" s="50"/>
      <c r="L812" s="50"/>
      <c r="M812" s="50"/>
      <c r="N812" s="50"/>
      <c r="O812" s="50"/>
    </row>
    <row r="813">
      <c r="A813" s="97"/>
      <c r="B813" s="93"/>
      <c r="C813" s="93" t="str">
        <f t="shared" si="2"/>
        <v/>
      </c>
      <c r="D813" s="50"/>
      <c r="E813" s="95" t="s">
        <v>67</v>
      </c>
      <c r="F813" s="95" t="s">
        <v>67</v>
      </c>
      <c r="G813" s="95" t="str">
        <f>IF(F813&lt;&gt;"",VLOOKUP(D813,'БАЗА'!$A$5:$E978,5,0)-COUNTIFS($D$2:$D812,D813,$F$2:$F812,F813,$O$2:$O812,"пришел"),"")</f>
        <v/>
      </c>
      <c r="H813" s="96" t="str">
        <f t="shared" si="1"/>
        <v/>
      </c>
      <c r="I813" s="50"/>
      <c r="J813" s="50"/>
      <c r="K813" s="50"/>
      <c r="L813" s="50"/>
      <c r="M813" s="50"/>
      <c r="N813" s="50"/>
      <c r="O813" s="50"/>
    </row>
    <row r="814">
      <c r="A814" s="97"/>
      <c r="B814" s="93"/>
      <c r="C814" s="93" t="str">
        <f t="shared" si="2"/>
        <v/>
      </c>
      <c r="D814" s="50"/>
      <c r="E814" s="95" t="s">
        <v>67</v>
      </c>
      <c r="F814" s="95" t="s">
        <v>67</v>
      </c>
      <c r="G814" s="95" t="str">
        <f>IF(F814&lt;&gt;"",VLOOKUP(D814,'БАЗА'!$A$5:$E978,5,0)-COUNTIFS($D$2:$D813,D814,$F$2:$F813,F814,$O$2:$O813,"пришел"),"")</f>
        <v/>
      </c>
      <c r="H814" s="96" t="str">
        <f t="shared" si="1"/>
        <v/>
      </c>
      <c r="I814" s="50"/>
      <c r="J814" s="50"/>
      <c r="K814" s="50"/>
      <c r="L814" s="50"/>
      <c r="M814" s="50"/>
      <c r="N814" s="50"/>
      <c r="O814" s="50"/>
    </row>
    <row r="815">
      <c r="A815" s="97"/>
      <c r="B815" s="93"/>
      <c r="C815" s="93" t="str">
        <f t="shared" si="2"/>
        <v/>
      </c>
      <c r="D815" s="50"/>
      <c r="E815" s="95" t="s">
        <v>67</v>
      </c>
      <c r="F815" s="95" t="s">
        <v>67</v>
      </c>
      <c r="G815" s="95" t="str">
        <f>IF(F815&lt;&gt;"",VLOOKUP(D815,'БАЗА'!$A$5:$E978,5,0)-COUNTIFS($D$2:$D814,D815,$F$2:$F814,F815,$O$2:$O814,"пришел"),"")</f>
        <v/>
      </c>
      <c r="H815" s="96" t="str">
        <f t="shared" si="1"/>
        <v/>
      </c>
      <c r="I815" s="50"/>
      <c r="J815" s="50"/>
      <c r="K815" s="50"/>
      <c r="L815" s="50"/>
      <c r="M815" s="50"/>
      <c r="N815" s="50"/>
      <c r="O815" s="50"/>
    </row>
    <row r="816">
      <c r="A816" s="97"/>
      <c r="B816" s="93"/>
      <c r="C816" s="93" t="str">
        <f t="shared" si="2"/>
        <v/>
      </c>
      <c r="D816" s="50"/>
      <c r="E816" s="95" t="s">
        <v>67</v>
      </c>
      <c r="F816" s="95" t="s">
        <v>67</v>
      </c>
      <c r="G816" s="95" t="str">
        <f>IF(F816&lt;&gt;"",VLOOKUP(D816,'БАЗА'!$A$5:$E978,5,0)-COUNTIFS($D$2:$D815,D816,$F$2:$F815,F816,$O$2:$O815,"пришел"),"")</f>
        <v/>
      </c>
      <c r="H816" s="96" t="str">
        <f t="shared" si="1"/>
        <v/>
      </c>
      <c r="I816" s="50"/>
      <c r="J816" s="50"/>
      <c r="K816" s="50"/>
      <c r="L816" s="50"/>
      <c r="M816" s="50"/>
      <c r="N816" s="50"/>
      <c r="O816" s="50"/>
    </row>
    <row r="817">
      <c r="A817" s="97"/>
      <c r="B817" s="93"/>
      <c r="C817" s="93" t="str">
        <f t="shared" si="2"/>
        <v/>
      </c>
      <c r="D817" s="50"/>
      <c r="E817" s="95" t="s">
        <v>67</v>
      </c>
      <c r="F817" s="95" t="s">
        <v>67</v>
      </c>
      <c r="G817" s="95" t="str">
        <f>IF(F817&lt;&gt;"",VLOOKUP(D817,'БАЗА'!$A$5:$E978,5,0)-COUNTIFS($D$2:$D816,D817,$F$2:$F816,F817,$O$2:$O816,"пришел"),"")</f>
        <v/>
      </c>
      <c r="H817" s="96" t="str">
        <f t="shared" si="1"/>
        <v/>
      </c>
      <c r="I817" s="50"/>
      <c r="J817" s="50"/>
      <c r="K817" s="50"/>
      <c r="L817" s="50"/>
      <c r="M817" s="50"/>
      <c r="N817" s="50"/>
      <c r="O817" s="50"/>
    </row>
    <row r="818">
      <c r="A818" s="97"/>
      <c r="B818" s="93"/>
      <c r="C818" s="93" t="str">
        <f t="shared" si="2"/>
        <v/>
      </c>
      <c r="D818" s="50"/>
      <c r="E818" s="95" t="s">
        <v>67</v>
      </c>
      <c r="F818" s="95" t="s">
        <v>67</v>
      </c>
      <c r="G818" s="95" t="str">
        <f>IF(F818&lt;&gt;"",VLOOKUP(D818,'БАЗА'!$A$5:$E978,5,0)-COUNTIFS($D$2:$D817,D818,$F$2:$F817,F818,$O$2:$O817,"пришел"),"")</f>
        <v/>
      </c>
      <c r="H818" s="96" t="str">
        <f t="shared" si="1"/>
        <v/>
      </c>
      <c r="I818" s="50"/>
      <c r="J818" s="50"/>
      <c r="K818" s="50"/>
      <c r="L818" s="50"/>
      <c r="M818" s="50"/>
      <c r="N818" s="50"/>
      <c r="O818" s="50"/>
    </row>
    <row r="819">
      <c r="A819" s="97"/>
      <c r="B819" s="93"/>
      <c r="C819" s="93" t="str">
        <f t="shared" si="2"/>
        <v/>
      </c>
      <c r="D819" s="50"/>
      <c r="E819" s="95" t="s">
        <v>67</v>
      </c>
      <c r="F819" s="95" t="s">
        <v>67</v>
      </c>
      <c r="G819" s="95" t="str">
        <f>IF(F819&lt;&gt;"",VLOOKUP(D819,'БАЗА'!$A$5:$E978,5,0)-COUNTIFS($D$2:$D818,D819,$F$2:$F818,F819,$O$2:$O818,"пришел"),"")</f>
        <v/>
      </c>
      <c r="H819" s="96" t="str">
        <f t="shared" si="1"/>
        <v/>
      </c>
      <c r="I819" s="50"/>
      <c r="J819" s="50"/>
      <c r="K819" s="50"/>
      <c r="L819" s="50"/>
      <c r="M819" s="50"/>
      <c r="N819" s="50"/>
      <c r="O819" s="50"/>
    </row>
    <row r="820">
      <c r="A820" s="97"/>
      <c r="B820" s="93"/>
      <c r="C820" s="93" t="str">
        <f t="shared" si="2"/>
        <v/>
      </c>
      <c r="D820" s="50"/>
      <c r="E820" s="95" t="s">
        <v>67</v>
      </c>
      <c r="F820" s="95" t="s">
        <v>67</v>
      </c>
      <c r="G820" s="95" t="str">
        <f>IF(F820&lt;&gt;"",VLOOKUP(D820,'БАЗА'!$A$5:$E978,5,0)-COUNTIFS($D$2:$D819,D820,$F$2:$F819,F820,$O$2:$O819,"пришел"),"")</f>
        <v/>
      </c>
      <c r="H820" s="96" t="str">
        <f t="shared" si="1"/>
        <v/>
      </c>
      <c r="I820" s="50"/>
      <c r="J820" s="50"/>
      <c r="K820" s="50"/>
      <c r="L820" s="50"/>
      <c r="M820" s="50"/>
      <c r="N820" s="50"/>
      <c r="O820" s="50"/>
    </row>
    <row r="821">
      <c r="A821" s="97"/>
      <c r="B821" s="93"/>
      <c r="C821" s="93" t="str">
        <f t="shared" si="2"/>
        <v/>
      </c>
      <c r="D821" s="50"/>
      <c r="E821" s="95" t="s">
        <v>67</v>
      </c>
      <c r="F821" s="95" t="s">
        <v>67</v>
      </c>
      <c r="G821" s="95" t="str">
        <f>IF(F821&lt;&gt;"",VLOOKUP(D821,'БАЗА'!$A$5:$E978,5,0)-COUNTIFS($D$2:$D820,D821,$F$2:$F820,F821,$O$2:$O820,"пришел"),"")</f>
        <v/>
      </c>
      <c r="H821" s="96" t="str">
        <f t="shared" si="1"/>
        <v/>
      </c>
      <c r="I821" s="50"/>
      <c r="J821" s="50"/>
      <c r="K821" s="50"/>
      <c r="L821" s="50"/>
      <c r="M821" s="50"/>
      <c r="N821" s="50"/>
      <c r="O821" s="50"/>
    </row>
    <row r="822">
      <c r="A822" s="97"/>
      <c r="B822" s="93"/>
      <c r="C822" s="93" t="str">
        <f t="shared" si="2"/>
        <v/>
      </c>
      <c r="D822" s="50"/>
      <c r="E822" s="95" t="s">
        <v>67</v>
      </c>
      <c r="F822" s="95" t="s">
        <v>67</v>
      </c>
      <c r="G822" s="95" t="str">
        <f>IF(F822&lt;&gt;"",VLOOKUP(D822,'БАЗА'!$A$5:$E978,5,0)-COUNTIFS($D$2:$D821,D822,$F$2:$F821,F822,$O$2:$O821,"пришел"),"")</f>
        <v/>
      </c>
      <c r="H822" s="96" t="str">
        <f t="shared" si="1"/>
        <v/>
      </c>
      <c r="I822" s="50"/>
      <c r="J822" s="50"/>
      <c r="K822" s="50"/>
      <c r="L822" s="50"/>
      <c r="M822" s="50"/>
      <c r="N822" s="50"/>
      <c r="O822" s="50"/>
    </row>
    <row r="823">
      <c r="A823" s="97"/>
      <c r="B823" s="93"/>
      <c r="C823" s="93" t="str">
        <f t="shared" si="2"/>
        <v/>
      </c>
      <c r="D823" s="50"/>
      <c r="E823" s="95" t="s">
        <v>67</v>
      </c>
      <c r="F823" s="95" t="s">
        <v>67</v>
      </c>
      <c r="G823" s="95" t="str">
        <f>IF(F823&lt;&gt;"",VLOOKUP(D823,'БАЗА'!$A$5:$E978,5,0)-COUNTIFS($D$2:$D822,D823,$F$2:$F822,F823,$O$2:$O822,"пришел"),"")</f>
        <v/>
      </c>
      <c r="H823" s="96" t="str">
        <f t="shared" si="1"/>
        <v/>
      </c>
      <c r="I823" s="50"/>
      <c r="J823" s="50"/>
      <c r="K823" s="50"/>
      <c r="L823" s="50"/>
      <c r="M823" s="50"/>
      <c r="N823" s="50"/>
      <c r="O823" s="50"/>
    </row>
    <row r="824">
      <c r="A824" s="97"/>
      <c r="B824" s="93"/>
      <c r="C824" s="93" t="str">
        <f t="shared" si="2"/>
        <v/>
      </c>
      <c r="D824" s="50"/>
      <c r="E824" s="95" t="s">
        <v>67</v>
      </c>
      <c r="F824" s="95" t="s">
        <v>67</v>
      </c>
      <c r="G824" s="95" t="str">
        <f>IF(F824&lt;&gt;"",VLOOKUP(D824,'БАЗА'!$A$5:$E978,5,0)-COUNTIFS($D$2:$D823,D824,$F$2:$F823,F824,$O$2:$O823,"пришел"),"")</f>
        <v/>
      </c>
      <c r="H824" s="96" t="str">
        <f t="shared" si="1"/>
        <v/>
      </c>
      <c r="I824" s="50"/>
      <c r="J824" s="50"/>
      <c r="K824" s="50"/>
      <c r="L824" s="50"/>
      <c r="M824" s="50"/>
      <c r="N824" s="50"/>
      <c r="O824" s="50"/>
    </row>
    <row r="825">
      <c r="A825" s="97"/>
      <c r="B825" s="93"/>
      <c r="C825" s="93" t="str">
        <f t="shared" si="2"/>
        <v/>
      </c>
      <c r="D825" s="50"/>
      <c r="E825" s="95" t="s">
        <v>67</v>
      </c>
      <c r="F825" s="95" t="s">
        <v>67</v>
      </c>
      <c r="G825" s="95" t="str">
        <f>IF(F825&lt;&gt;"",VLOOKUP(D825,'БАЗА'!$A$5:$E978,5,0)-COUNTIFS($D$2:$D824,D825,$F$2:$F824,F825,$O$2:$O824,"пришел"),"")</f>
        <v/>
      </c>
      <c r="H825" s="96" t="str">
        <f t="shared" si="1"/>
        <v/>
      </c>
      <c r="I825" s="50"/>
      <c r="J825" s="50"/>
      <c r="K825" s="50"/>
      <c r="L825" s="50"/>
      <c r="M825" s="50"/>
      <c r="N825" s="50"/>
      <c r="O825" s="50"/>
    </row>
    <row r="826">
      <c r="A826" s="97"/>
      <c r="B826" s="93"/>
      <c r="C826" s="93" t="str">
        <f t="shared" si="2"/>
        <v/>
      </c>
      <c r="D826" s="50"/>
      <c r="E826" s="95" t="s">
        <v>67</v>
      </c>
      <c r="F826" s="95" t="s">
        <v>67</v>
      </c>
      <c r="G826" s="95" t="str">
        <f>IF(F826&lt;&gt;"",VLOOKUP(D826,'БАЗА'!$A$5:$E978,5,0)-COUNTIFS($D$2:$D825,D826,$F$2:$F825,F826,$O$2:$O825,"пришел"),"")</f>
        <v/>
      </c>
      <c r="H826" s="96" t="str">
        <f t="shared" si="1"/>
        <v/>
      </c>
      <c r="I826" s="50"/>
      <c r="J826" s="50"/>
      <c r="K826" s="50"/>
      <c r="L826" s="50"/>
      <c r="M826" s="50"/>
      <c r="N826" s="50"/>
      <c r="O826" s="50"/>
    </row>
    <row r="827">
      <c r="A827" s="97"/>
      <c r="B827" s="93"/>
      <c r="C827" s="93" t="str">
        <f t="shared" si="2"/>
        <v/>
      </c>
      <c r="D827" s="50"/>
      <c r="E827" s="95" t="s">
        <v>67</v>
      </c>
      <c r="F827" s="95" t="s">
        <v>67</v>
      </c>
      <c r="G827" s="95" t="str">
        <f>IF(F827&lt;&gt;"",VLOOKUP(D827,'БАЗА'!$A$5:$E978,5,0)-COUNTIFS($D$2:$D826,D827,$F$2:$F826,F827,$O$2:$O826,"пришел"),"")</f>
        <v/>
      </c>
      <c r="H827" s="96" t="str">
        <f t="shared" si="1"/>
        <v/>
      </c>
      <c r="I827" s="50"/>
      <c r="J827" s="50"/>
      <c r="K827" s="50"/>
      <c r="L827" s="50"/>
      <c r="M827" s="50"/>
      <c r="N827" s="50"/>
      <c r="O827" s="50"/>
    </row>
    <row r="828">
      <c r="A828" s="97"/>
      <c r="B828" s="93"/>
      <c r="C828" s="93" t="str">
        <f t="shared" si="2"/>
        <v/>
      </c>
      <c r="D828" s="50"/>
      <c r="E828" s="95" t="s">
        <v>67</v>
      </c>
      <c r="F828" s="95" t="s">
        <v>67</v>
      </c>
      <c r="G828" s="95" t="str">
        <f>IF(F828&lt;&gt;"",VLOOKUP(D828,'БАЗА'!$A$5:$E978,5,0)-COUNTIFS($D$2:$D827,D828,$F$2:$F827,F828,$O$2:$O827,"пришел"),"")</f>
        <v/>
      </c>
      <c r="H828" s="96" t="str">
        <f t="shared" si="1"/>
        <v/>
      </c>
      <c r="I828" s="50"/>
      <c r="J828" s="50"/>
      <c r="K828" s="50"/>
      <c r="L828" s="50"/>
      <c r="M828" s="50"/>
      <c r="N828" s="50"/>
      <c r="O828" s="50"/>
    </row>
    <row r="829">
      <c r="A829" s="97"/>
      <c r="B829" s="93"/>
      <c r="C829" s="93" t="str">
        <f t="shared" si="2"/>
        <v/>
      </c>
      <c r="D829" s="50"/>
      <c r="E829" s="95" t="s">
        <v>67</v>
      </c>
      <c r="F829" s="95" t="s">
        <v>67</v>
      </c>
      <c r="G829" s="95" t="str">
        <f>IF(F829&lt;&gt;"",VLOOKUP(D829,'БАЗА'!$A$5:$E978,5,0)-COUNTIFS($D$2:$D828,D829,$F$2:$F828,F829,$O$2:$O828,"пришел"),"")</f>
        <v/>
      </c>
      <c r="H829" s="96" t="str">
        <f t="shared" si="1"/>
        <v/>
      </c>
      <c r="I829" s="50"/>
      <c r="J829" s="50"/>
      <c r="K829" s="50"/>
      <c r="L829" s="50"/>
      <c r="M829" s="50"/>
      <c r="N829" s="50"/>
      <c r="O829" s="50"/>
    </row>
    <row r="830">
      <c r="A830" s="97"/>
      <c r="B830" s="93"/>
      <c r="C830" s="93" t="str">
        <f t="shared" si="2"/>
        <v/>
      </c>
      <c r="D830" s="50"/>
      <c r="E830" s="95" t="s">
        <v>67</v>
      </c>
      <c r="F830" s="95" t="s">
        <v>67</v>
      </c>
      <c r="G830" s="95" t="str">
        <f>IF(F830&lt;&gt;"",VLOOKUP(D830,'БАЗА'!$A$5:$E978,5,0)-COUNTIFS($D$2:$D829,D830,$F$2:$F829,F830,$O$2:$O829,"пришел"),"")</f>
        <v/>
      </c>
      <c r="H830" s="96" t="str">
        <f t="shared" si="1"/>
        <v/>
      </c>
      <c r="I830" s="50"/>
      <c r="J830" s="50"/>
      <c r="K830" s="50"/>
      <c r="L830" s="50"/>
      <c r="M830" s="50"/>
      <c r="N830" s="50"/>
      <c r="O830" s="50"/>
    </row>
    <row r="831">
      <c r="A831" s="97"/>
      <c r="B831" s="93"/>
      <c r="C831" s="93" t="str">
        <f t="shared" si="2"/>
        <v/>
      </c>
      <c r="D831" s="50"/>
      <c r="E831" s="95" t="s">
        <v>67</v>
      </c>
      <c r="F831" s="95" t="s">
        <v>67</v>
      </c>
      <c r="G831" s="95" t="str">
        <f>IF(F831&lt;&gt;"",VLOOKUP(D831,'БАЗА'!$A$5:$E978,5,0)-COUNTIFS($D$2:$D830,D831,$F$2:$F830,F831,$O$2:$O830,"пришел"),"")</f>
        <v/>
      </c>
      <c r="H831" s="96" t="str">
        <f t="shared" si="1"/>
        <v/>
      </c>
      <c r="I831" s="50"/>
      <c r="J831" s="50"/>
      <c r="K831" s="50"/>
      <c r="L831" s="50"/>
      <c r="M831" s="50"/>
      <c r="N831" s="50"/>
      <c r="O831" s="50"/>
    </row>
    <row r="832">
      <c r="A832" s="97"/>
      <c r="B832" s="93"/>
      <c r="C832" s="93" t="str">
        <f t="shared" si="2"/>
        <v/>
      </c>
      <c r="D832" s="50"/>
      <c r="E832" s="95" t="s">
        <v>67</v>
      </c>
      <c r="F832" s="95" t="s">
        <v>67</v>
      </c>
      <c r="G832" s="95" t="str">
        <f>IF(F832&lt;&gt;"",VLOOKUP(D832,'БАЗА'!$A$5:$E978,5,0)-COUNTIFS($D$2:$D831,D832,$F$2:$F831,F832,$O$2:$O831,"пришел"),"")</f>
        <v/>
      </c>
      <c r="H832" s="96" t="str">
        <f t="shared" si="1"/>
        <v/>
      </c>
      <c r="I832" s="50"/>
      <c r="J832" s="50"/>
      <c r="K832" s="50"/>
      <c r="L832" s="50"/>
      <c r="M832" s="50"/>
      <c r="N832" s="50"/>
      <c r="O832" s="50"/>
    </row>
    <row r="833">
      <c r="A833" s="97"/>
      <c r="B833" s="93"/>
      <c r="C833" s="93" t="str">
        <f t="shared" si="2"/>
        <v/>
      </c>
      <c r="D833" s="50"/>
      <c r="E833" s="95" t="s">
        <v>67</v>
      </c>
      <c r="F833" s="95" t="s">
        <v>67</v>
      </c>
      <c r="G833" s="95" t="str">
        <f>IF(F833&lt;&gt;"",VLOOKUP(D833,'БАЗА'!$A$5:$E978,5,0)-COUNTIFS($D$2:$D832,D833,$F$2:$F832,F833,$O$2:$O832,"пришел"),"")</f>
        <v/>
      </c>
      <c r="H833" s="96" t="str">
        <f t="shared" si="1"/>
        <v/>
      </c>
      <c r="I833" s="50"/>
      <c r="J833" s="50"/>
      <c r="K833" s="50"/>
      <c r="L833" s="50"/>
      <c r="M833" s="50"/>
      <c r="N833" s="50"/>
      <c r="O833" s="50"/>
    </row>
    <row r="834">
      <c r="A834" s="97"/>
      <c r="B834" s="93"/>
      <c r="C834" s="93" t="str">
        <f t="shared" si="2"/>
        <v/>
      </c>
      <c r="D834" s="50"/>
      <c r="E834" s="95" t="s">
        <v>67</v>
      </c>
      <c r="F834" s="95" t="s">
        <v>67</v>
      </c>
      <c r="G834" s="95" t="str">
        <f>IF(F834&lt;&gt;"",VLOOKUP(D834,'БАЗА'!$A$5:$E978,5,0)-COUNTIFS($D$2:$D833,D834,$F$2:$F833,F834,$O$2:$O833,"пришел"),"")</f>
        <v/>
      </c>
      <c r="H834" s="96" t="str">
        <f t="shared" si="1"/>
        <v/>
      </c>
      <c r="I834" s="50"/>
      <c r="J834" s="50"/>
      <c r="K834" s="50"/>
      <c r="L834" s="50"/>
      <c r="M834" s="50"/>
      <c r="N834" s="50"/>
      <c r="O834" s="50"/>
    </row>
    <row r="835">
      <c r="A835" s="97"/>
      <c r="B835" s="93"/>
      <c r="C835" s="93" t="str">
        <f t="shared" si="2"/>
        <v/>
      </c>
      <c r="D835" s="50"/>
      <c r="E835" s="95" t="s">
        <v>67</v>
      </c>
      <c r="F835" s="95" t="s">
        <v>67</v>
      </c>
      <c r="G835" s="95" t="str">
        <f>IF(F835&lt;&gt;"",VLOOKUP(D835,'БАЗА'!$A$5:$E978,5,0)-COUNTIFS($D$2:$D834,D835,$F$2:$F834,F835,$O$2:$O834,"пришел"),"")</f>
        <v/>
      </c>
      <c r="H835" s="96" t="str">
        <f t="shared" si="1"/>
        <v/>
      </c>
      <c r="I835" s="50"/>
      <c r="J835" s="50"/>
      <c r="K835" s="50"/>
      <c r="L835" s="50"/>
      <c r="M835" s="50"/>
      <c r="N835" s="50"/>
      <c r="O835" s="50"/>
    </row>
    <row r="836">
      <c r="A836" s="97"/>
      <c r="B836" s="93"/>
      <c r="C836" s="93" t="str">
        <f t="shared" si="2"/>
        <v/>
      </c>
      <c r="D836" s="50"/>
      <c r="E836" s="95" t="s">
        <v>67</v>
      </c>
      <c r="F836" s="95" t="s">
        <v>67</v>
      </c>
      <c r="G836" s="95" t="str">
        <f>IF(F836&lt;&gt;"",VLOOKUP(D836,'БАЗА'!$A$5:$E978,5,0)-COUNTIFS($D$2:$D835,D836,$F$2:$F835,F836,$O$2:$O835,"пришел"),"")</f>
        <v/>
      </c>
      <c r="H836" s="96" t="str">
        <f t="shared" si="1"/>
        <v/>
      </c>
      <c r="I836" s="50"/>
      <c r="J836" s="50"/>
      <c r="K836" s="50"/>
      <c r="L836" s="50"/>
      <c r="M836" s="50"/>
      <c r="N836" s="50"/>
      <c r="O836" s="50"/>
    </row>
    <row r="837">
      <c r="A837" s="97"/>
      <c r="B837" s="93"/>
      <c r="C837" s="93" t="str">
        <f t="shared" si="2"/>
        <v/>
      </c>
      <c r="D837" s="50"/>
      <c r="E837" s="95" t="s">
        <v>67</v>
      </c>
      <c r="F837" s="95" t="s">
        <v>67</v>
      </c>
      <c r="G837" s="95" t="str">
        <f>IF(F837&lt;&gt;"",VLOOKUP(D837,'БАЗА'!$A$5:$E978,5,0)-COUNTIFS($D$2:$D836,D837,$F$2:$F836,F837,$O$2:$O836,"пришел"),"")</f>
        <v/>
      </c>
      <c r="H837" s="96" t="str">
        <f t="shared" si="1"/>
        <v/>
      </c>
      <c r="I837" s="50"/>
      <c r="J837" s="50"/>
      <c r="K837" s="50"/>
      <c r="L837" s="50"/>
      <c r="M837" s="50"/>
      <c r="N837" s="50"/>
      <c r="O837" s="50"/>
    </row>
    <row r="838">
      <c r="A838" s="97"/>
      <c r="B838" s="93"/>
      <c r="C838" s="93" t="str">
        <f t="shared" si="2"/>
        <v/>
      </c>
      <c r="D838" s="50"/>
      <c r="E838" s="95" t="s">
        <v>67</v>
      </c>
      <c r="F838" s="95" t="s">
        <v>67</v>
      </c>
      <c r="G838" s="95" t="str">
        <f>IF(F838&lt;&gt;"",VLOOKUP(D838,'БАЗА'!$A$5:$E978,5,0)-COUNTIFS($D$2:$D837,D838,$F$2:$F837,F838,$O$2:$O837,"пришел"),"")</f>
        <v/>
      </c>
      <c r="H838" s="96" t="str">
        <f t="shared" si="1"/>
        <v/>
      </c>
      <c r="I838" s="50"/>
      <c r="J838" s="50"/>
      <c r="K838" s="50"/>
      <c r="L838" s="50"/>
      <c r="M838" s="50"/>
      <c r="N838" s="50"/>
      <c r="O838" s="50"/>
    </row>
    <row r="839">
      <c r="A839" s="97"/>
      <c r="B839" s="93"/>
      <c r="C839" s="93" t="str">
        <f t="shared" si="2"/>
        <v/>
      </c>
      <c r="D839" s="50"/>
      <c r="E839" s="95" t="s">
        <v>67</v>
      </c>
      <c r="F839" s="95" t="s">
        <v>67</v>
      </c>
      <c r="G839" s="95" t="str">
        <f>IF(F839&lt;&gt;"",VLOOKUP(D839,'БАЗА'!$A$5:$E978,5,0)-COUNTIFS($D$2:$D838,D839,$F$2:$F838,F839,$O$2:$O838,"пришел"),"")</f>
        <v/>
      </c>
      <c r="H839" s="96" t="str">
        <f t="shared" si="1"/>
        <v/>
      </c>
      <c r="I839" s="50"/>
      <c r="J839" s="50"/>
      <c r="K839" s="50"/>
      <c r="L839" s="50"/>
      <c r="M839" s="50"/>
      <c r="N839" s="50"/>
      <c r="O839" s="50"/>
    </row>
    <row r="840">
      <c r="A840" s="97"/>
      <c r="B840" s="93"/>
      <c r="C840" s="93" t="str">
        <f t="shared" si="2"/>
        <v/>
      </c>
      <c r="D840" s="50"/>
      <c r="E840" s="95" t="s">
        <v>67</v>
      </c>
      <c r="F840" s="95" t="s">
        <v>67</v>
      </c>
      <c r="G840" s="95" t="str">
        <f>IF(F840&lt;&gt;"",VLOOKUP(D840,'БАЗА'!$A$5:$E978,5,0)-COUNTIFS($D$2:$D839,D840,$F$2:$F839,F840,$O$2:$O839,"пришел"),"")</f>
        <v/>
      </c>
      <c r="H840" s="96" t="str">
        <f t="shared" si="1"/>
        <v/>
      </c>
      <c r="I840" s="50"/>
      <c r="J840" s="50"/>
      <c r="K840" s="50"/>
      <c r="L840" s="50"/>
      <c r="M840" s="50"/>
      <c r="N840" s="50"/>
      <c r="O840" s="50"/>
    </row>
    <row r="841">
      <c r="A841" s="97"/>
      <c r="B841" s="93"/>
      <c r="C841" s="93" t="str">
        <f t="shared" si="2"/>
        <v/>
      </c>
      <c r="D841" s="50"/>
      <c r="E841" s="95" t="s">
        <v>67</v>
      </c>
      <c r="F841" s="95" t="s">
        <v>67</v>
      </c>
      <c r="G841" s="95" t="str">
        <f>IF(F841&lt;&gt;"",VLOOKUP(D841,'БАЗА'!$A$5:$E978,5,0)-COUNTIFS($D$2:$D840,D841,$F$2:$F840,F841,$O$2:$O840,"пришел"),"")</f>
        <v/>
      </c>
      <c r="H841" s="96" t="str">
        <f t="shared" si="1"/>
        <v/>
      </c>
      <c r="I841" s="50"/>
      <c r="J841" s="50"/>
      <c r="K841" s="50"/>
      <c r="L841" s="50"/>
      <c r="M841" s="50"/>
      <c r="N841" s="50"/>
      <c r="O841" s="50"/>
    </row>
    <row r="842">
      <c r="A842" s="97"/>
      <c r="B842" s="93"/>
      <c r="C842" s="93" t="str">
        <f t="shared" si="2"/>
        <v/>
      </c>
      <c r="D842" s="50"/>
      <c r="E842" s="95" t="s">
        <v>67</v>
      </c>
      <c r="F842" s="95" t="s">
        <v>67</v>
      </c>
      <c r="G842" s="95" t="str">
        <f>IF(F842&lt;&gt;"",VLOOKUP(D842,'БАЗА'!$A$5:$E978,5,0)-COUNTIFS($D$2:$D841,D842,$F$2:$F841,F842,$O$2:$O841,"пришел"),"")</f>
        <v/>
      </c>
      <c r="H842" s="96" t="str">
        <f t="shared" si="1"/>
        <v/>
      </c>
      <c r="I842" s="50"/>
      <c r="J842" s="50"/>
      <c r="K842" s="50"/>
      <c r="L842" s="50"/>
      <c r="M842" s="50"/>
      <c r="N842" s="50"/>
      <c r="O842" s="50"/>
    </row>
    <row r="843">
      <c r="A843" s="97"/>
      <c r="B843" s="93"/>
      <c r="C843" s="93" t="str">
        <f t="shared" si="2"/>
        <v/>
      </c>
      <c r="D843" s="50"/>
      <c r="E843" s="95" t="s">
        <v>67</v>
      </c>
      <c r="F843" s="95" t="s">
        <v>67</v>
      </c>
      <c r="G843" s="95" t="str">
        <f>IF(F843&lt;&gt;"",VLOOKUP(D843,'БАЗА'!$A$5:$E978,5,0)-COUNTIFS($D$2:$D842,D843,$F$2:$F842,F843,$O$2:$O842,"пришел"),"")</f>
        <v/>
      </c>
      <c r="H843" s="96" t="str">
        <f t="shared" si="1"/>
        <v/>
      </c>
      <c r="I843" s="50"/>
      <c r="J843" s="50"/>
      <c r="K843" s="50"/>
      <c r="L843" s="50"/>
      <c r="M843" s="50"/>
      <c r="N843" s="50"/>
      <c r="O843" s="50"/>
    </row>
    <row r="844">
      <c r="A844" s="97"/>
      <c r="B844" s="93"/>
      <c r="C844" s="93" t="str">
        <f t="shared" si="2"/>
        <v/>
      </c>
      <c r="D844" s="50"/>
      <c r="E844" s="95" t="s">
        <v>67</v>
      </c>
      <c r="F844" s="95" t="s">
        <v>67</v>
      </c>
      <c r="G844" s="95" t="str">
        <f>IF(F844&lt;&gt;"",VLOOKUP(D844,'БАЗА'!$A$5:$E978,5,0)-COUNTIFS($D$2:$D843,D844,$F$2:$F843,F844,$O$2:$O843,"пришел"),"")</f>
        <v/>
      </c>
      <c r="H844" s="96" t="str">
        <f t="shared" si="1"/>
        <v/>
      </c>
      <c r="I844" s="50"/>
      <c r="J844" s="50"/>
      <c r="K844" s="50"/>
      <c r="L844" s="50"/>
      <c r="M844" s="50"/>
      <c r="N844" s="50"/>
      <c r="O844" s="50"/>
    </row>
    <row r="845">
      <c r="A845" s="97"/>
      <c r="B845" s="93"/>
      <c r="C845" s="93" t="str">
        <f t="shared" si="2"/>
        <v/>
      </c>
      <c r="D845" s="50"/>
      <c r="E845" s="95" t="s">
        <v>67</v>
      </c>
      <c r="F845" s="95" t="s">
        <v>67</v>
      </c>
      <c r="G845" s="95" t="str">
        <f>IF(F845&lt;&gt;"",VLOOKUP(D845,'БАЗА'!$A$5:$E978,5,0)-COUNTIFS($D$2:$D844,D845,$F$2:$F844,F845,$O$2:$O844,"пришел"),"")</f>
        <v/>
      </c>
      <c r="H845" s="96" t="str">
        <f t="shared" si="1"/>
        <v/>
      </c>
      <c r="I845" s="50"/>
      <c r="J845" s="50"/>
      <c r="K845" s="50"/>
      <c r="L845" s="50"/>
      <c r="M845" s="50"/>
      <c r="N845" s="50"/>
      <c r="O845" s="50"/>
    </row>
    <row r="846">
      <c r="A846" s="97"/>
      <c r="B846" s="93"/>
      <c r="C846" s="93" t="str">
        <f t="shared" si="2"/>
        <v/>
      </c>
      <c r="D846" s="50"/>
      <c r="E846" s="95" t="s">
        <v>67</v>
      </c>
      <c r="F846" s="95" t="s">
        <v>67</v>
      </c>
      <c r="G846" s="95" t="str">
        <f>IF(F846&lt;&gt;"",VLOOKUP(D846,'БАЗА'!$A$5:$E978,5,0)-COUNTIFS($D$2:$D845,D846,$F$2:$F845,F846,$O$2:$O845,"пришел"),"")</f>
        <v/>
      </c>
      <c r="H846" s="96" t="str">
        <f t="shared" si="1"/>
        <v/>
      </c>
      <c r="I846" s="50"/>
      <c r="J846" s="50"/>
      <c r="K846" s="50"/>
      <c r="L846" s="50"/>
      <c r="M846" s="50"/>
      <c r="N846" s="50"/>
      <c r="O846" s="50"/>
    </row>
    <row r="847">
      <c r="A847" s="97"/>
      <c r="B847" s="93"/>
      <c r="C847" s="93" t="str">
        <f t="shared" si="2"/>
        <v/>
      </c>
      <c r="D847" s="50"/>
      <c r="E847" s="95" t="s">
        <v>67</v>
      </c>
      <c r="F847" s="95" t="s">
        <v>67</v>
      </c>
      <c r="G847" s="95" t="str">
        <f>IF(F847&lt;&gt;"",VLOOKUP(D847,'БАЗА'!$A$5:$E978,5,0)-COUNTIFS($D$2:$D846,D847,$F$2:$F846,F847,$O$2:$O846,"пришел"),"")</f>
        <v/>
      </c>
      <c r="H847" s="96" t="str">
        <f t="shared" si="1"/>
        <v/>
      </c>
      <c r="I847" s="50"/>
      <c r="J847" s="50"/>
      <c r="K847" s="50"/>
      <c r="L847" s="50"/>
      <c r="M847" s="50"/>
      <c r="N847" s="50"/>
      <c r="O847" s="50"/>
    </row>
    <row r="848">
      <c r="A848" s="97"/>
      <c r="B848" s="93"/>
      <c r="C848" s="93" t="str">
        <f t="shared" si="2"/>
        <v/>
      </c>
      <c r="D848" s="50"/>
      <c r="E848" s="95" t="s">
        <v>67</v>
      </c>
      <c r="F848" s="95" t="s">
        <v>67</v>
      </c>
      <c r="G848" s="95" t="str">
        <f>IF(F848&lt;&gt;"",VLOOKUP(D848,'БАЗА'!$A$5:$E978,5,0)-COUNTIFS($D$2:$D847,D848,$F$2:$F847,F848,$O$2:$O847,"пришел"),"")</f>
        <v/>
      </c>
      <c r="H848" s="96" t="str">
        <f t="shared" si="1"/>
        <v/>
      </c>
      <c r="I848" s="50"/>
      <c r="J848" s="50"/>
      <c r="K848" s="50"/>
      <c r="L848" s="50"/>
      <c r="M848" s="50"/>
      <c r="N848" s="50"/>
      <c r="O848" s="50"/>
    </row>
    <row r="849">
      <c r="A849" s="97"/>
      <c r="B849" s="93"/>
      <c r="C849" s="93" t="str">
        <f t="shared" si="2"/>
        <v/>
      </c>
      <c r="D849" s="50"/>
      <c r="E849" s="95" t="s">
        <v>67</v>
      </c>
      <c r="F849" s="95" t="s">
        <v>67</v>
      </c>
      <c r="G849" s="95" t="str">
        <f>IF(F849&lt;&gt;"",VLOOKUP(D849,'БАЗА'!$A$5:$E978,5,0)-COUNTIFS($D$2:$D848,D849,$F$2:$F848,F849,$O$2:$O848,"пришел"),"")</f>
        <v/>
      </c>
      <c r="H849" s="96" t="str">
        <f t="shared" si="1"/>
        <v/>
      </c>
      <c r="I849" s="50"/>
      <c r="J849" s="50"/>
      <c r="K849" s="50"/>
      <c r="L849" s="50"/>
      <c r="M849" s="50"/>
      <c r="N849" s="50"/>
      <c r="O849" s="50"/>
    </row>
    <row r="850">
      <c r="A850" s="97"/>
      <c r="B850" s="93"/>
      <c r="C850" s="93" t="str">
        <f t="shared" si="2"/>
        <v/>
      </c>
      <c r="D850" s="50"/>
      <c r="E850" s="95" t="s">
        <v>67</v>
      </c>
      <c r="F850" s="95" t="s">
        <v>67</v>
      </c>
      <c r="G850" s="95" t="str">
        <f>IF(F850&lt;&gt;"",VLOOKUP(D850,'БАЗА'!$A$5:$E978,5,0)-COUNTIFS($D$2:$D849,D850,$F$2:$F849,F850,$O$2:$O849,"пришел"),"")</f>
        <v/>
      </c>
      <c r="H850" s="96" t="str">
        <f t="shared" si="1"/>
        <v/>
      </c>
      <c r="I850" s="50"/>
      <c r="J850" s="50"/>
      <c r="K850" s="50"/>
      <c r="L850" s="50"/>
      <c r="M850" s="50"/>
      <c r="N850" s="50"/>
      <c r="O850" s="50"/>
    </row>
    <row r="851">
      <c r="A851" s="97"/>
      <c r="B851" s="93"/>
      <c r="C851" s="93" t="str">
        <f t="shared" si="2"/>
        <v/>
      </c>
      <c r="D851" s="50"/>
      <c r="E851" s="95" t="s">
        <v>67</v>
      </c>
      <c r="F851" s="95" t="s">
        <v>67</v>
      </c>
      <c r="G851" s="95" t="str">
        <f>IF(F851&lt;&gt;"",VLOOKUP(D851,'БАЗА'!$A$5:$E978,5,0)-COUNTIFS($D$2:$D850,D851,$F$2:$F850,F851,$O$2:$O850,"пришел"),"")</f>
        <v/>
      </c>
      <c r="H851" s="96" t="str">
        <f t="shared" si="1"/>
        <v/>
      </c>
      <c r="I851" s="50"/>
      <c r="J851" s="50"/>
      <c r="K851" s="50"/>
      <c r="L851" s="50"/>
      <c r="M851" s="50"/>
      <c r="N851" s="50"/>
      <c r="O851" s="50"/>
    </row>
    <row r="852">
      <c r="A852" s="97"/>
      <c r="B852" s="93"/>
      <c r="C852" s="93" t="str">
        <f t="shared" si="2"/>
        <v/>
      </c>
      <c r="D852" s="50"/>
      <c r="E852" s="95" t="s">
        <v>67</v>
      </c>
      <c r="F852" s="95" t="s">
        <v>67</v>
      </c>
      <c r="G852" s="95" t="str">
        <f>IF(F852&lt;&gt;"",VLOOKUP(D852,'БАЗА'!$A$5:$E978,5,0)-COUNTIFS($D$2:$D851,D852,$F$2:$F851,F852,$O$2:$O851,"пришел"),"")</f>
        <v/>
      </c>
      <c r="H852" s="96" t="str">
        <f t="shared" si="1"/>
        <v/>
      </c>
      <c r="I852" s="50"/>
      <c r="J852" s="50"/>
      <c r="K852" s="50"/>
      <c r="L852" s="50"/>
      <c r="M852" s="50"/>
      <c r="N852" s="50"/>
      <c r="O852" s="50"/>
    </row>
    <row r="853">
      <c r="A853" s="97"/>
      <c r="B853" s="93"/>
      <c r="C853" s="93" t="str">
        <f t="shared" si="2"/>
        <v/>
      </c>
      <c r="D853" s="50"/>
      <c r="E853" s="95" t="s">
        <v>67</v>
      </c>
      <c r="F853" s="95" t="s">
        <v>67</v>
      </c>
      <c r="G853" s="95" t="str">
        <f>IF(F853&lt;&gt;"",VLOOKUP(D853,'БАЗА'!$A$5:$E978,5,0)-COUNTIFS($D$2:$D852,D853,$F$2:$F852,F853,$O$2:$O852,"пришел"),"")</f>
        <v/>
      </c>
      <c r="H853" s="96" t="str">
        <f t="shared" si="1"/>
        <v/>
      </c>
      <c r="I853" s="50"/>
      <c r="J853" s="50"/>
      <c r="K853" s="50"/>
      <c r="L853" s="50"/>
      <c r="M853" s="50"/>
      <c r="N853" s="50"/>
      <c r="O853" s="50"/>
    </row>
    <row r="854">
      <c r="A854" s="97"/>
      <c r="B854" s="93"/>
      <c r="C854" s="93" t="str">
        <f t="shared" si="2"/>
        <v/>
      </c>
      <c r="D854" s="50"/>
      <c r="E854" s="95" t="s">
        <v>67</v>
      </c>
      <c r="F854" s="95" t="s">
        <v>67</v>
      </c>
      <c r="G854" s="95" t="str">
        <f>IF(F854&lt;&gt;"",VLOOKUP(D854,'БАЗА'!$A$5:$E978,5,0)-COUNTIFS($D$2:$D853,D854,$F$2:$F853,F854,$O$2:$O853,"пришел"),"")</f>
        <v/>
      </c>
      <c r="H854" s="96" t="str">
        <f t="shared" si="1"/>
        <v/>
      </c>
      <c r="I854" s="50"/>
      <c r="J854" s="50"/>
      <c r="K854" s="50"/>
      <c r="L854" s="50"/>
      <c r="M854" s="50"/>
      <c r="N854" s="50"/>
      <c r="O854" s="50"/>
    </row>
    <row r="855">
      <c r="A855" s="97"/>
      <c r="B855" s="93"/>
      <c r="C855" s="93" t="str">
        <f t="shared" si="2"/>
        <v/>
      </c>
      <c r="D855" s="50"/>
      <c r="E855" s="95" t="s">
        <v>67</v>
      </c>
      <c r="F855" s="95" t="s">
        <v>67</v>
      </c>
      <c r="G855" s="95" t="str">
        <f>IF(F855&lt;&gt;"",VLOOKUP(D855,'БАЗА'!$A$5:$E978,5,0)-COUNTIFS($D$2:$D854,D855,$F$2:$F854,F855,$O$2:$O854,"пришел"),"")</f>
        <v/>
      </c>
      <c r="H855" s="96" t="str">
        <f t="shared" si="1"/>
        <v/>
      </c>
      <c r="I855" s="50"/>
      <c r="J855" s="50"/>
      <c r="K855" s="50"/>
      <c r="L855" s="50"/>
      <c r="M855" s="50"/>
      <c r="N855" s="50"/>
      <c r="O855" s="50"/>
    </row>
    <row r="856">
      <c r="A856" s="97"/>
      <c r="B856" s="93"/>
      <c r="C856" s="93" t="str">
        <f t="shared" si="2"/>
        <v/>
      </c>
      <c r="D856" s="50"/>
      <c r="E856" s="95" t="s">
        <v>67</v>
      </c>
      <c r="F856" s="95" t="s">
        <v>67</v>
      </c>
      <c r="G856" s="95" t="str">
        <f>IF(F856&lt;&gt;"",VLOOKUP(D856,'БАЗА'!$A$5:$E978,5,0)-COUNTIFS($D$2:$D855,D856,$F$2:$F855,F856,$O$2:$O855,"пришел"),"")</f>
        <v/>
      </c>
      <c r="H856" s="96" t="str">
        <f t="shared" si="1"/>
        <v/>
      </c>
      <c r="I856" s="50"/>
      <c r="J856" s="50"/>
      <c r="K856" s="50"/>
      <c r="L856" s="50"/>
      <c r="M856" s="50"/>
      <c r="N856" s="50"/>
      <c r="O856" s="50"/>
    </row>
    <row r="857">
      <c r="A857" s="97"/>
      <c r="B857" s="93"/>
      <c r="C857" s="93" t="str">
        <f t="shared" si="2"/>
        <v/>
      </c>
      <c r="D857" s="50"/>
      <c r="E857" s="95" t="s">
        <v>67</v>
      </c>
      <c r="F857" s="95" t="s">
        <v>67</v>
      </c>
      <c r="G857" s="95" t="str">
        <f>IF(F857&lt;&gt;"",VLOOKUP(D857,'БАЗА'!$A$5:$E978,5,0)-COUNTIFS($D$2:$D856,D857,$F$2:$F856,F857,$O$2:$O856,"пришел"),"")</f>
        <v/>
      </c>
      <c r="H857" s="96" t="str">
        <f t="shared" si="1"/>
        <v/>
      </c>
      <c r="I857" s="50"/>
      <c r="J857" s="50"/>
      <c r="K857" s="50"/>
      <c r="L857" s="50"/>
      <c r="M857" s="50"/>
      <c r="N857" s="50"/>
      <c r="O857" s="50"/>
    </row>
    <row r="858">
      <c r="A858" s="97"/>
      <c r="B858" s="93"/>
      <c r="C858" s="93" t="str">
        <f t="shared" si="2"/>
        <v/>
      </c>
      <c r="D858" s="50"/>
      <c r="E858" s="95" t="s">
        <v>67</v>
      </c>
      <c r="F858" s="95" t="s">
        <v>67</v>
      </c>
      <c r="G858" s="95" t="str">
        <f>IF(F858&lt;&gt;"",VLOOKUP(D858,'БАЗА'!$A$5:$E978,5,0)-COUNTIFS($D$2:$D857,D858,$F$2:$F857,F858,$O$2:$O857,"пришел"),"")</f>
        <v/>
      </c>
      <c r="H858" s="96" t="str">
        <f t="shared" si="1"/>
        <v/>
      </c>
      <c r="I858" s="50"/>
      <c r="J858" s="50"/>
      <c r="K858" s="50"/>
      <c r="L858" s="50"/>
      <c r="M858" s="50"/>
      <c r="N858" s="50"/>
      <c r="O858" s="50"/>
    </row>
    <row r="859">
      <c r="A859" s="97"/>
      <c r="B859" s="93"/>
      <c r="C859" s="93" t="str">
        <f t="shared" si="2"/>
        <v/>
      </c>
      <c r="D859" s="50"/>
      <c r="E859" s="95" t="s">
        <v>67</v>
      </c>
      <c r="F859" s="95" t="s">
        <v>67</v>
      </c>
      <c r="G859" s="95" t="str">
        <f>IF(F859&lt;&gt;"",VLOOKUP(D859,'БАЗА'!$A$5:$E978,5,0)-COUNTIFS($D$2:$D858,D859,$F$2:$F858,F859,$O$2:$O858,"пришел"),"")</f>
        <v/>
      </c>
      <c r="H859" s="96" t="str">
        <f t="shared" si="1"/>
        <v/>
      </c>
      <c r="I859" s="50"/>
      <c r="J859" s="50"/>
      <c r="K859" s="50"/>
      <c r="L859" s="50"/>
      <c r="M859" s="50"/>
      <c r="N859" s="50"/>
      <c r="O859" s="50"/>
    </row>
    <row r="860">
      <c r="A860" s="97"/>
      <c r="B860" s="93"/>
      <c r="C860" s="93" t="str">
        <f t="shared" si="2"/>
        <v/>
      </c>
      <c r="D860" s="50"/>
      <c r="E860" s="95" t="s">
        <v>67</v>
      </c>
      <c r="F860" s="95" t="s">
        <v>67</v>
      </c>
      <c r="G860" s="95" t="str">
        <f>IF(F860&lt;&gt;"",VLOOKUP(D860,'БАЗА'!$A$5:$E978,5,0)-COUNTIFS($D$2:$D859,D860,$F$2:$F859,F860,$O$2:$O859,"пришел"),"")</f>
        <v/>
      </c>
      <c r="H860" s="96" t="str">
        <f t="shared" si="1"/>
        <v/>
      </c>
      <c r="I860" s="50"/>
      <c r="J860" s="50"/>
      <c r="K860" s="50"/>
      <c r="L860" s="50"/>
      <c r="M860" s="50"/>
      <c r="N860" s="50"/>
      <c r="O860" s="50"/>
    </row>
    <row r="861">
      <c r="A861" s="97"/>
      <c r="B861" s="93"/>
      <c r="C861" s="93" t="str">
        <f t="shared" si="2"/>
        <v/>
      </c>
      <c r="D861" s="50"/>
      <c r="E861" s="95" t="s">
        <v>67</v>
      </c>
      <c r="F861" s="95" t="s">
        <v>67</v>
      </c>
      <c r="G861" s="95" t="str">
        <f>IF(F861&lt;&gt;"",VLOOKUP(D861,'БАЗА'!$A$5:$E978,5,0)-COUNTIFS($D$2:$D860,D861,$F$2:$F860,F861,$O$2:$O860,"пришел"),"")</f>
        <v/>
      </c>
      <c r="H861" s="96" t="str">
        <f t="shared" si="1"/>
        <v/>
      </c>
      <c r="I861" s="50"/>
      <c r="J861" s="50"/>
      <c r="K861" s="50"/>
      <c r="L861" s="50"/>
      <c r="M861" s="50"/>
      <c r="N861" s="50"/>
      <c r="O861" s="50"/>
    </row>
    <row r="862">
      <c r="A862" s="97"/>
      <c r="B862" s="93"/>
      <c r="C862" s="93" t="str">
        <f t="shared" si="2"/>
        <v/>
      </c>
      <c r="D862" s="50"/>
      <c r="E862" s="95" t="s">
        <v>67</v>
      </c>
      <c r="F862" s="95" t="s">
        <v>67</v>
      </c>
      <c r="G862" s="95" t="str">
        <f>IF(F862&lt;&gt;"",VLOOKUP(D862,'БАЗА'!$A$5:$E978,5,0)-COUNTIFS($D$2:$D861,D862,$F$2:$F861,F862,$O$2:$O861,"пришел"),"")</f>
        <v/>
      </c>
      <c r="H862" s="96" t="str">
        <f t="shared" si="1"/>
        <v/>
      </c>
      <c r="I862" s="50"/>
      <c r="J862" s="50"/>
      <c r="K862" s="50"/>
      <c r="L862" s="50"/>
      <c r="M862" s="50"/>
      <c r="N862" s="50"/>
      <c r="O862" s="50"/>
    </row>
    <row r="863">
      <c r="A863" s="97"/>
      <c r="B863" s="93"/>
      <c r="C863" s="93" t="str">
        <f t="shared" si="2"/>
        <v/>
      </c>
      <c r="D863" s="50"/>
      <c r="E863" s="95" t="s">
        <v>67</v>
      </c>
      <c r="F863" s="95" t="s">
        <v>67</v>
      </c>
      <c r="G863" s="95" t="str">
        <f>IF(F863&lt;&gt;"",VLOOKUP(D863,'БАЗА'!$A$5:$E978,5,0)-COUNTIFS($D$2:$D862,D863,$F$2:$F862,F863,$O$2:$O862,"пришел"),"")</f>
        <v/>
      </c>
      <c r="H863" s="96" t="str">
        <f t="shared" si="1"/>
        <v/>
      </c>
      <c r="I863" s="50"/>
      <c r="J863" s="50"/>
      <c r="K863" s="50"/>
      <c r="L863" s="50"/>
      <c r="M863" s="50"/>
      <c r="N863" s="50"/>
      <c r="O863" s="50"/>
    </row>
    <row r="864">
      <c r="A864" s="97"/>
      <c r="B864" s="93"/>
      <c r="C864" s="93" t="str">
        <f t="shared" si="2"/>
        <v/>
      </c>
      <c r="D864" s="50"/>
      <c r="E864" s="95" t="s">
        <v>67</v>
      </c>
      <c r="F864" s="95" t="s">
        <v>67</v>
      </c>
      <c r="G864" s="95" t="str">
        <f>IF(F864&lt;&gt;"",VLOOKUP(D864,'БАЗА'!$A$5:$E978,5,0)-COUNTIFS($D$2:$D863,D864,$F$2:$F863,F864,$O$2:$O863,"пришел"),"")</f>
        <v/>
      </c>
      <c r="H864" s="96" t="str">
        <f t="shared" si="1"/>
        <v/>
      </c>
      <c r="I864" s="50"/>
      <c r="J864" s="50"/>
      <c r="K864" s="50"/>
      <c r="L864" s="50"/>
      <c r="M864" s="50"/>
      <c r="N864" s="50"/>
      <c r="O864" s="50"/>
    </row>
    <row r="865">
      <c r="A865" s="97"/>
      <c r="B865" s="93"/>
      <c r="C865" s="93" t="str">
        <f t="shared" si="2"/>
        <v/>
      </c>
      <c r="D865" s="50"/>
      <c r="E865" s="95" t="s">
        <v>67</v>
      </c>
      <c r="F865" s="95" t="s">
        <v>67</v>
      </c>
      <c r="G865" s="95" t="str">
        <f>IF(F865&lt;&gt;"",VLOOKUP(D865,'БАЗА'!$A$5:$E978,5,0)-COUNTIFS($D$2:$D864,D865,$F$2:$F864,F865,$O$2:$O864,"пришел"),"")</f>
        <v/>
      </c>
      <c r="H865" s="96" t="str">
        <f t="shared" si="1"/>
        <v/>
      </c>
      <c r="I865" s="50"/>
      <c r="J865" s="50"/>
      <c r="K865" s="50"/>
      <c r="L865" s="50"/>
      <c r="M865" s="50"/>
      <c r="N865" s="50"/>
      <c r="O865" s="50"/>
    </row>
    <row r="866">
      <c r="A866" s="97"/>
      <c r="B866" s="93"/>
      <c r="C866" s="93" t="str">
        <f t="shared" si="2"/>
        <v/>
      </c>
      <c r="D866" s="50"/>
      <c r="E866" s="95" t="s">
        <v>67</v>
      </c>
      <c r="F866" s="95" t="s">
        <v>67</v>
      </c>
      <c r="G866" s="95" t="str">
        <f>IF(F866&lt;&gt;"",VLOOKUP(D866,'БАЗА'!$A$5:$E978,5,0)-COUNTIFS($D$2:$D865,D866,$F$2:$F865,F866,$O$2:$O865,"пришел"),"")</f>
        <v/>
      </c>
      <c r="H866" s="96" t="str">
        <f t="shared" si="1"/>
        <v/>
      </c>
      <c r="I866" s="50"/>
      <c r="J866" s="50"/>
      <c r="K866" s="50"/>
      <c r="L866" s="50"/>
      <c r="M866" s="50"/>
      <c r="N866" s="50"/>
      <c r="O866" s="50"/>
    </row>
    <row r="867">
      <c r="A867" s="97"/>
      <c r="B867" s="93"/>
      <c r="C867" s="93" t="str">
        <f t="shared" si="2"/>
        <v/>
      </c>
      <c r="D867" s="50"/>
      <c r="E867" s="95" t="s">
        <v>67</v>
      </c>
      <c r="F867" s="95" t="s">
        <v>67</v>
      </c>
      <c r="G867" s="95" t="str">
        <f>IF(F867&lt;&gt;"",VLOOKUP(D867,'БАЗА'!$A$5:$E978,5,0)-COUNTIFS($D$2:$D866,D867,$F$2:$F866,F867,$O$2:$O866,"пришел"),"")</f>
        <v/>
      </c>
      <c r="H867" s="96" t="str">
        <f t="shared" si="1"/>
        <v/>
      </c>
      <c r="I867" s="50"/>
      <c r="J867" s="50"/>
      <c r="K867" s="50"/>
      <c r="L867" s="50"/>
      <c r="M867" s="50"/>
      <c r="N867" s="50"/>
      <c r="O867" s="50"/>
    </row>
    <row r="868">
      <c r="A868" s="97"/>
      <c r="B868" s="93"/>
      <c r="C868" s="93" t="str">
        <f t="shared" si="2"/>
        <v/>
      </c>
      <c r="D868" s="50"/>
      <c r="E868" s="95" t="s">
        <v>67</v>
      </c>
      <c r="F868" s="95" t="s">
        <v>67</v>
      </c>
      <c r="G868" s="95" t="str">
        <f>IF(F868&lt;&gt;"",VLOOKUP(D868,'БАЗА'!$A$5:$E978,5,0)-COUNTIFS($D$2:$D867,D868,$F$2:$F867,F868,$O$2:$O867,"пришел"),"")</f>
        <v/>
      </c>
      <c r="H868" s="96" t="str">
        <f t="shared" si="1"/>
        <v/>
      </c>
      <c r="I868" s="50"/>
      <c r="J868" s="50"/>
      <c r="K868" s="50"/>
      <c r="L868" s="50"/>
      <c r="M868" s="50"/>
      <c r="N868" s="50"/>
      <c r="O868" s="50"/>
    </row>
    <row r="869">
      <c r="A869" s="97"/>
      <c r="B869" s="93"/>
      <c r="C869" s="93" t="str">
        <f t="shared" si="2"/>
        <v/>
      </c>
      <c r="D869" s="50"/>
      <c r="E869" s="95" t="s">
        <v>67</v>
      </c>
      <c r="F869" s="95" t="s">
        <v>67</v>
      </c>
      <c r="G869" s="95" t="str">
        <f>IF(F869&lt;&gt;"",VLOOKUP(D869,'БАЗА'!$A$5:$E978,5,0)-COUNTIFS($D$2:$D868,D869,$F$2:$F868,F869,$O$2:$O868,"пришел"),"")</f>
        <v/>
      </c>
      <c r="H869" s="96" t="str">
        <f t="shared" si="1"/>
        <v/>
      </c>
      <c r="I869" s="50"/>
      <c r="J869" s="50"/>
      <c r="K869" s="50"/>
      <c r="L869" s="50"/>
      <c r="M869" s="50"/>
      <c r="N869" s="50"/>
      <c r="O869" s="50"/>
    </row>
    <row r="870">
      <c r="A870" s="97"/>
      <c r="B870" s="93"/>
      <c r="C870" s="93" t="str">
        <f t="shared" si="2"/>
        <v/>
      </c>
      <c r="D870" s="50"/>
      <c r="E870" s="95" t="s">
        <v>67</v>
      </c>
      <c r="F870" s="95" t="s">
        <v>67</v>
      </c>
      <c r="G870" s="95" t="str">
        <f>IF(F870&lt;&gt;"",VLOOKUP(D870,'БАЗА'!$A$5:$E978,5,0)-COUNTIFS($D$2:$D869,D870,$F$2:$F869,F870,$O$2:$O869,"пришел"),"")</f>
        <v/>
      </c>
      <c r="H870" s="96" t="str">
        <f t="shared" si="1"/>
        <v/>
      </c>
      <c r="I870" s="50"/>
      <c r="J870" s="50"/>
      <c r="K870" s="50"/>
      <c r="L870" s="50"/>
      <c r="M870" s="50"/>
      <c r="N870" s="50"/>
      <c r="O870" s="50"/>
    </row>
    <row r="871">
      <c r="A871" s="97"/>
      <c r="B871" s="93"/>
      <c r="C871" s="93" t="str">
        <f t="shared" si="2"/>
        <v/>
      </c>
      <c r="D871" s="50"/>
      <c r="E871" s="95" t="s">
        <v>67</v>
      </c>
      <c r="F871" s="95" t="s">
        <v>67</v>
      </c>
      <c r="G871" s="95" t="str">
        <f>IF(F871&lt;&gt;"",VLOOKUP(D871,'БАЗА'!$A$5:$E978,5,0)-COUNTIFS($D$2:$D870,D871,$F$2:$F870,F871,$O$2:$O870,"пришел"),"")</f>
        <v/>
      </c>
      <c r="H871" s="96" t="str">
        <f t="shared" si="1"/>
        <v/>
      </c>
      <c r="I871" s="50"/>
      <c r="J871" s="50"/>
      <c r="K871" s="50"/>
      <c r="L871" s="50"/>
      <c r="M871" s="50"/>
      <c r="N871" s="50"/>
      <c r="O871" s="50"/>
    </row>
    <row r="872">
      <c r="A872" s="97"/>
      <c r="B872" s="93"/>
      <c r="C872" s="93" t="str">
        <f t="shared" si="2"/>
        <v/>
      </c>
      <c r="D872" s="50"/>
      <c r="E872" s="95" t="s">
        <v>67</v>
      </c>
      <c r="F872" s="95" t="s">
        <v>67</v>
      </c>
      <c r="G872" s="95" t="str">
        <f>IF(F872&lt;&gt;"",VLOOKUP(D872,'БАЗА'!$A$5:$E978,5,0)-COUNTIFS($D$2:$D871,D872,$F$2:$F871,F872,$O$2:$O871,"пришел"),"")</f>
        <v/>
      </c>
      <c r="H872" s="96" t="str">
        <f t="shared" si="1"/>
        <v/>
      </c>
      <c r="I872" s="50"/>
      <c r="J872" s="50"/>
      <c r="K872" s="50"/>
      <c r="L872" s="50"/>
      <c r="M872" s="50"/>
      <c r="N872" s="50"/>
      <c r="O872" s="50"/>
    </row>
    <row r="873">
      <c r="A873" s="97"/>
      <c r="B873" s="93"/>
      <c r="C873" s="93" t="str">
        <f t="shared" si="2"/>
        <v/>
      </c>
      <c r="D873" s="50"/>
      <c r="E873" s="95" t="s">
        <v>67</v>
      </c>
      <c r="F873" s="95" t="s">
        <v>67</v>
      </c>
      <c r="G873" s="95" t="str">
        <f>IF(F873&lt;&gt;"",VLOOKUP(D873,'БАЗА'!$A$5:$E978,5,0)-COUNTIFS($D$2:$D872,D873,$F$2:$F872,F873,$O$2:$O872,"пришел"),"")</f>
        <v/>
      </c>
      <c r="H873" s="96" t="str">
        <f t="shared" si="1"/>
        <v/>
      </c>
      <c r="I873" s="50"/>
      <c r="J873" s="50"/>
      <c r="K873" s="50"/>
      <c r="L873" s="50"/>
      <c r="M873" s="50"/>
      <c r="N873" s="50"/>
      <c r="O873" s="50"/>
    </row>
    <row r="874">
      <c r="A874" s="97"/>
      <c r="B874" s="93"/>
      <c r="C874" s="93" t="str">
        <f t="shared" si="2"/>
        <v/>
      </c>
      <c r="D874" s="50"/>
      <c r="E874" s="95" t="s">
        <v>67</v>
      </c>
      <c r="F874" s="95" t="s">
        <v>67</v>
      </c>
      <c r="G874" s="95" t="str">
        <f>IF(F874&lt;&gt;"",VLOOKUP(D874,'БАЗА'!$A$5:$E978,5,0)-COUNTIFS($D$2:$D873,D874,$F$2:$F873,F874,$O$2:$O873,"пришел"),"")</f>
        <v/>
      </c>
      <c r="H874" s="96" t="str">
        <f t="shared" si="1"/>
        <v/>
      </c>
      <c r="I874" s="50"/>
      <c r="J874" s="50"/>
      <c r="K874" s="50"/>
      <c r="L874" s="50"/>
      <c r="M874" s="50"/>
      <c r="N874" s="50"/>
      <c r="O874" s="50"/>
    </row>
    <row r="875">
      <c r="A875" s="97"/>
      <c r="B875" s="93"/>
      <c r="C875" s="93" t="str">
        <f t="shared" si="2"/>
        <v/>
      </c>
      <c r="D875" s="50"/>
      <c r="E875" s="95" t="s">
        <v>67</v>
      </c>
      <c r="F875" s="95" t="s">
        <v>67</v>
      </c>
      <c r="G875" s="95" t="str">
        <f>IF(F875&lt;&gt;"",VLOOKUP(D875,'БАЗА'!$A$5:$E978,5,0)-COUNTIFS($D$2:$D874,D875,$F$2:$F874,F875,$O$2:$O874,"пришел"),"")</f>
        <v/>
      </c>
      <c r="H875" s="96" t="str">
        <f t="shared" si="1"/>
        <v/>
      </c>
      <c r="I875" s="50"/>
      <c r="J875" s="50"/>
      <c r="K875" s="50"/>
      <c r="L875" s="50"/>
      <c r="M875" s="50"/>
      <c r="N875" s="50"/>
      <c r="O875" s="50"/>
    </row>
    <row r="876">
      <c r="A876" s="97"/>
      <c r="B876" s="93"/>
      <c r="C876" s="93" t="str">
        <f t="shared" si="2"/>
        <v/>
      </c>
      <c r="D876" s="50"/>
      <c r="E876" s="95" t="s">
        <v>67</v>
      </c>
      <c r="F876" s="95" t="s">
        <v>67</v>
      </c>
      <c r="G876" s="95" t="str">
        <f>IF(F876&lt;&gt;"",VLOOKUP(D876,'БАЗА'!$A$5:$E978,5,0)-COUNTIFS($D$2:$D875,D876,$F$2:$F875,F876,$O$2:$O875,"пришел"),"")</f>
        <v/>
      </c>
      <c r="H876" s="96" t="str">
        <f t="shared" si="1"/>
        <v/>
      </c>
      <c r="I876" s="50"/>
      <c r="J876" s="50"/>
      <c r="K876" s="50"/>
      <c r="L876" s="50"/>
      <c r="M876" s="50"/>
      <c r="N876" s="50"/>
      <c r="O876" s="50"/>
    </row>
    <row r="877">
      <c r="A877" s="97"/>
      <c r="B877" s="93"/>
      <c r="C877" s="93" t="str">
        <f t="shared" si="2"/>
        <v/>
      </c>
      <c r="D877" s="50"/>
      <c r="E877" s="95" t="s">
        <v>67</v>
      </c>
      <c r="F877" s="95" t="s">
        <v>67</v>
      </c>
      <c r="G877" s="95" t="str">
        <f>IF(F877&lt;&gt;"",VLOOKUP(D877,'БАЗА'!$A$5:$E978,5,0)-COUNTIFS($D$2:$D876,D877,$F$2:$F876,F877,$O$2:$O876,"пришел"),"")</f>
        <v/>
      </c>
      <c r="H877" s="96" t="str">
        <f t="shared" si="1"/>
        <v/>
      </c>
      <c r="I877" s="50"/>
      <c r="J877" s="50"/>
      <c r="K877" s="50"/>
      <c r="L877" s="50"/>
      <c r="M877" s="50"/>
      <c r="N877" s="50"/>
      <c r="O877" s="50"/>
    </row>
    <row r="878">
      <c r="A878" s="97"/>
      <c r="B878" s="93"/>
      <c r="C878" s="93" t="str">
        <f t="shared" si="2"/>
        <v/>
      </c>
      <c r="D878" s="50"/>
      <c r="E878" s="95" t="s">
        <v>67</v>
      </c>
      <c r="F878" s="95" t="s">
        <v>67</v>
      </c>
      <c r="G878" s="95" t="str">
        <f>IF(F878&lt;&gt;"",VLOOKUP(D878,'БАЗА'!$A$5:$E978,5,0)-COUNTIFS($D$2:$D877,D878,$F$2:$F877,F878,$O$2:$O877,"пришел"),"")</f>
        <v/>
      </c>
      <c r="H878" s="96" t="str">
        <f t="shared" si="1"/>
        <v/>
      </c>
      <c r="I878" s="50"/>
      <c r="J878" s="50"/>
      <c r="K878" s="50"/>
      <c r="L878" s="50"/>
      <c r="M878" s="50"/>
      <c r="N878" s="50"/>
      <c r="O878" s="50"/>
    </row>
    <row r="879">
      <c r="A879" s="97"/>
      <c r="B879" s="93"/>
      <c r="C879" s="93" t="str">
        <f t="shared" si="2"/>
        <v/>
      </c>
      <c r="D879" s="50"/>
      <c r="E879" s="95" t="s">
        <v>67</v>
      </c>
      <c r="F879" s="95" t="s">
        <v>67</v>
      </c>
      <c r="G879" s="95" t="str">
        <f>IF(F879&lt;&gt;"",VLOOKUP(D879,'БАЗА'!$A$5:$E978,5,0)-COUNTIFS($D$2:$D878,D879,$F$2:$F878,F879,$O$2:$O878,"пришел"),"")</f>
        <v/>
      </c>
      <c r="H879" s="96" t="str">
        <f t="shared" si="1"/>
        <v/>
      </c>
      <c r="I879" s="50"/>
      <c r="J879" s="50"/>
      <c r="K879" s="50"/>
      <c r="L879" s="50"/>
      <c r="M879" s="50"/>
      <c r="N879" s="50"/>
      <c r="O879" s="50"/>
    </row>
    <row r="880">
      <c r="A880" s="97"/>
      <c r="B880" s="93"/>
      <c r="C880" s="93" t="str">
        <f t="shared" si="2"/>
        <v/>
      </c>
      <c r="D880" s="50"/>
      <c r="E880" s="95" t="s">
        <v>67</v>
      </c>
      <c r="F880" s="95" t="s">
        <v>67</v>
      </c>
      <c r="G880" s="95" t="str">
        <f>IF(F880&lt;&gt;"",VLOOKUP(D880,'БАЗА'!$A$5:$E978,5,0)-COUNTIFS($D$2:$D879,D880,$F$2:$F879,F880,$O$2:$O879,"пришел"),"")</f>
        <v/>
      </c>
      <c r="H880" s="96" t="str">
        <f t="shared" si="1"/>
        <v/>
      </c>
      <c r="I880" s="50"/>
      <c r="J880" s="50"/>
      <c r="K880" s="50"/>
      <c r="L880" s="50"/>
      <c r="M880" s="50"/>
      <c r="N880" s="50"/>
      <c r="O880" s="50"/>
    </row>
    <row r="881">
      <c r="A881" s="97"/>
      <c r="B881" s="93"/>
      <c r="C881" s="93" t="str">
        <f t="shared" si="2"/>
        <v/>
      </c>
      <c r="D881" s="50"/>
      <c r="E881" s="95" t="s">
        <v>67</v>
      </c>
      <c r="F881" s="95" t="s">
        <v>67</v>
      </c>
      <c r="G881" s="95" t="str">
        <f>IF(F881&lt;&gt;"",VLOOKUP(D881,'БАЗА'!$A$5:$E978,5,0)-COUNTIFS($D$2:$D880,D881,$F$2:$F880,F881,$O$2:$O880,"пришел"),"")</f>
        <v/>
      </c>
      <c r="H881" s="96" t="str">
        <f t="shared" si="1"/>
        <v/>
      </c>
      <c r="I881" s="50"/>
      <c r="J881" s="50"/>
      <c r="K881" s="50"/>
      <c r="L881" s="50"/>
      <c r="M881" s="50"/>
      <c r="N881" s="50"/>
      <c r="O881" s="50"/>
    </row>
    <row r="882">
      <c r="A882" s="97"/>
      <c r="B882" s="93"/>
      <c r="C882" s="93" t="str">
        <f t="shared" si="2"/>
        <v/>
      </c>
      <c r="D882" s="50"/>
      <c r="E882" s="95" t="s">
        <v>67</v>
      </c>
      <c r="F882" s="95" t="s">
        <v>67</v>
      </c>
      <c r="G882" s="95" t="str">
        <f>IF(F882&lt;&gt;"",VLOOKUP(D882,'БАЗА'!$A$5:$E978,5,0)-COUNTIFS($D$2:$D881,D882,$F$2:$F881,F882,$O$2:$O881,"пришел"),"")</f>
        <v/>
      </c>
      <c r="H882" s="96" t="str">
        <f t="shared" si="1"/>
        <v/>
      </c>
      <c r="I882" s="50"/>
      <c r="J882" s="50"/>
      <c r="K882" s="50"/>
      <c r="L882" s="50"/>
      <c r="M882" s="50"/>
      <c r="N882" s="50"/>
      <c r="O882" s="50"/>
    </row>
    <row r="883">
      <c r="A883" s="97"/>
      <c r="B883" s="93"/>
      <c r="C883" s="93" t="str">
        <f t="shared" si="2"/>
        <v/>
      </c>
      <c r="D883" s="50"/>
      <c r="E883" s="95" t="s">
        <v>67</v>
      </c>
      <c r="F883" s="95" t="s">
        <v>67</v>
      </c>
      <c r="G883" s="95" t="str">
        <f>IF(F883&lt;&gt;"",VLOOKUP(D883,'БАЗА'!$A$5:$E978,5,0)-COUNTIFS($D$2:$D882,D883,$F$2:$F882,F883,$O$2:$O882,"пришел"),"")</f>
        <v/>
      </c>
      <c r="H883" s="96" t="str">
        <f t="shared" si="1"/>
        <v/>
      </c>
      <c r="I883" s="50"/>
      <c r="J883" s="50"/>
      <c r="K883" s="50"/>
      <c r="L883" s="50"/>
      <c r="M883" s="50"/>
      <c r="N883" s="50"/>
      <c r="O883" s="50"/>
    </row>
    <row r="884">
      <c r="A884" s="97"/>
      <c r="B884" s="93"/>
      <c r="C884" s="93" t="str">
        <f t="shared" si="2"/>
        <v/>
      </c>
      <c r="D884" s="50"/>
      <c r="E884" s="95" t="s">
        <v>67</v>
      </c>
      <c r="F884" s="95" t="s">
        <v>67</v>
      </c>
      <c r="G884" s="95" t="str">
        <f>IF(F884&lt;&gt;"",VLOOKUP(D884,'БАЗА'!$A$5:$E978,5,0)-COUNTIFS($D$2:$D883,D884,$F$2:$F883,F884,$O$2:$O883,"пришел"),"")</f>
        <v/>
      </c>
      <c r="H884" s="96" t="str">
        <f t="shared" si="1"/>
        <v/>
      </c>
      <c r="I884" s="50"/>
      <c r="J884" s="50"/>
      <c r="K884" s="50"/>
      <c r="L884" s="50"/>
      <c r="M884" s="50"/>
      <c r="N884" s="50"/>
      <c r="O884" s="50"/>
    </row>
    <row r="885">
      <c r="A885" s="97"/>
      <c r="B885" s="93"/>
      <c r="C885" s="93" t="str">
        <f t="shared" si="2"/>
        <v/>
      </c>
      <c r="D885" s="50"/>
      <c r="E885" s="95" t="s">
        <v>67</v>
      </c>
      <c r="F885" s="95" t="s">
        <v>67</v>
      </c>
      <c r="G885" s="95" t="str">
        <f>IF(F885&lt;&gt;"",VLOOKUP(D885,'БАЗА'!$A$5:$E978,5,0)-COUNTIFS($D$2:$D884,D885,$F$2:$F884,F885,$O$2:$O884,"пришел"),"")</f>
        <v/>
      </c>
      <c r="H885" s="96" t="str">
        <f t="shared" si="1"/>
        <v/>
      </c>
      <c r="I885" s="50"/>
      <c r="J885" s="50"/>
      <c r="K885" s="50"/>
      <c r="L885" s="50"/>
      <c r="M885" s="50"/>
      <c r="N885" s="50"/>
      <c r="O885" s="50"/>
    </row>
    <row r="886">
      <c r="A886" s="97"/>
      <c r="B886" s="93"/>
      <c r="C886" s="93" t="str">
        <f t="shared" si="2"/>
        <v/>
      </c>
      <c r="D886" s="50"/>
      <c r="E886" s="95" t="s">
        <v>67</v>
      </c>
      <c r="F886" s="95" t="s">
        <v>67</v>
      </c>
      <c r="G886" s="95" t="str">
        <f>IF(F886&lt;&gt;"",VLOOKUP(D886,'БАЗА'!$A$5:$E978,5,0)-COUNTIFS($D$2:$D885,D886,$F$2:$F885,F886,$O$2:$O885,"пришел"),"")</f>
        <v/>
      </c>
      <c r="H886" s="96" t="str">
        <f t="shared" si="1"/>
        <v/>
      </c>
      <c r="I886" s="50"/>
      <c r="J886" s="50"/>
      <c r="K886" s="50"/>
      <c r="L886" s="50"/>
      <c r="M886" s="50"/>
      <c r="N886" s="50"/>
      <c r="O886" s="50"/>
    </row>
    <row r="887">
      <c r="A887" s="97"/>
      <c r="B887" s="93"/>
      <c r="C887" s="93" t="str">
        <f t="shared" si="2"/>
        <v/>
      </c>
      <c r="D887" s="50"/>
      <c r="E887" s="95" t="s">
        <v>67</v>
      </c>
      <c r="F887" s="95" t="s">
        <v>67</v>
      </c>
      <c r="G887" s="95" t="str">
        <f>IF(F887&lt;&gt;"",VLOOKUP(D887,'БАЗА'!$A$5:$E978,5,0)-COUNTIFS($D$2:$D886,D887,$F$2:$F886,F887,$O$2:$O886,"пришел"),"")</f>
        <v/>
      </c>
      <c r="H887" s="96" t="str">
        <f t="shared" si="1"/>
        <v/>
      </c>
      <c r="I887" s="50"/>
      <c r="J887" s="50"/>
      <c r="K887" s="50"/>
      <c r="L887" s="50"/>
      <c r="M887" s="50"/>
      <c r="N887" s="50"/>
      <c r="O887" s="50"/>
    </row>
    <row r="888">
      <c r="A888" s="97"/>
      <c r="B888" s="93"/>
      <c r="C888" s="93" t="str">
        <f t="shared" si="2"/>
        <v/>
      </c>
      <c r="D888" s="50"/>
      <c r="E888" s="95" t="s">
        <v>67</v>
      </c>
      <c r="F888" s="95" t="s">
        <v>67</v>
      </c>
      <c r="G888" s="95" t="str">
        <f>IF(F888&lt;&gt;"",VLOOKUP(D888,'БАЗА'!$A$5:$E978,5,0)-COUNTIFS($D$2:$D887,D888,$F$2:$F887,F888,$O$2:$O887,"пришел"),"")</f>
        <v/>
      </c>
      <c r="H888" s="96" t="str">
        <f t="shared" si="1"/>
        <v/>
      </c>
      <c r="I888" s="50"/>
      <c r="J888" s="50"/>
      <c r="K888" s="50"/>
      <c r="L888" s="50"/>
      <c r="M888" s="50"/>
      <c r="N888" s="50"/>
      <c r="O888" s="50"/>
    </row>
    <row r="889">
      <c r="A889" s="97"/>
      <c r="B889" s="93"/>
      <c r="C889" s="93" t="str">
        <f t="shared" si="2"/>
        <v/>
      </c>
      <c r="D889" s="50"/>
      <c r="E889" s="95" t="s">
        <v>67</v>
      </c>
      <c r="F889" s="95" t="s">
        <v>67</v>
      </c>
      <c r="G889" s="95" t="str">
        <f>IF(F889&lt;&gt;"",VLOOKUP(D889,'БАЗА'!$A$5:$E978,5,0)-COUNTIFS($D$2:$D888,D889,$F$2:$F888,F889,$O$2:$O888,"пришел"),"")</f>
        <v/>
      </c>
      <c r="H889" s="96" t="str">
        <f t="shared" si="1"/>
        <v/>
      </c>
      <c r="I889" s="50"/>
      <c r="J889" s="50"/>
      <c r="K889" s="50"/>
      <c r="L889" s="50"/>
      <c r="M889" s="50"/>
      <c r="N889" s="50"/>
      <c r="O889" s="50"/>
    </row>
    <row r="890">
      <c r="A890" s="97"/>
      <c r="B890" s="93"/>
      <c r="C890" s="93" t="str">
        <f t="shared" si="2"/>
        <v/>
      </c>
      <c r="D890" s="50"/>
      <c r="E890" s="95" t="s">
        <v>67</v>
      </c>
      <c r="F890" s="95" t="s">
        <v>67</v>
      </c>
      <c r="G890" s="95" t="str">
        <f>IF(F890&lt;&gt;"",VLOOKUP(D890,'БАЗА'!$A$5:$E978,5,0)-COUNTIFS($D$2:$D889,D890,$F$2:$F889,F890,$O$2:$O889,"пришел"),"")</f>
        <v/>
      </c>
      <c r="H890" s="96" t="str">
        <f t="shared" si="1"/>
        <v/>
      </c>
      <c r="I890" s="50"/>
      <c r="J890" s="50"/>
      <c r="K890" s="50"/>
      <c r="L890" s="50"/>
      <c r="M890" s="50"/>
      <c r="N890" s="50"/>
      <c r="O890" s="50"/>
    </row>
    <row r="891">
      <c r="A891" s="97"/>
      <c r="B891" s="93"/>
      <c r="C891" s="93" t="str">
        <f t="shared" si="2"/>
        <v/>
      </c>
      <c r="D891" s="50"/>
      <c r="E891" s="95" t="s">
        <v>67</v>
      </c>
      <c r="F891" s="95" t="s">
        <v>67</v>
      </c>
      <c r="G891" s="95" t="str">
        <f>IF(F891&lt;&gt;"",VLOOKUP(D891,'БАЗА'!$A$5:$E978,5,0)-COUNTIFS($D$2:$D890,D891,$F$2:$F890,F891,$O$2:$O890,"пришел"),"")</f>
        <v/>
      </c>
      <c r="H891" s="96" t="str">
        <f t="shared" si="1"/>
        <v/>
      </c>
      <c r="I891" s="50"/>
      <c r="J891" s="50"/>
      <c r="K891" s="50"/>
      <c r="L891" s="50"/>
      <c r="M891" s="50"/>
      <c r="N891" s="50"/>
      <c r="O891" s="50"/>
    </row>
    <row r="892">
      <c r="A892" s="97"/>
      <c r="B892" s="93"/>
      <c r="C892" s="93" t="str">
        <f t="shared" si="2"/>
        <v/>
      </c>
      <c r="D892" s="50"/>
      <c r="E892" s="95" t="s">
        <v>67</v>
      </c>
      <c r="F892" s="95" t="s">
        <v>67</v>
      </c>
      <c r="G892" s="95" t="str">
        <f>IF(F892&lt;&gt;"",VLOOKUP(D892,'БАЗА'!$A$5:$E978,5,0)-COUNTIFS($D$2:$D891,D892,$F$2:$F891,F892,$O$2:$O891,"пришел"),"")</f>
        <v/>
      </c>
      <c r="H892" s="96" t="str">
        <f t="shared" si="1"/>
        <v/>
      </c>
      <c r="I892" s="50"/>
      <c r="J892" s="50"/>
      <c r="K892" s="50"/>
      <c r="L892" s="50"/>
      <c r="M892" s="50"/>
      <c r="N892" s="50"/>
      <c r="O892" s="50"/>
    </row>
    <row r="893">
      <c r="A893" s="97"/>
      <c r="B893" s="93"/>
      <c r="C893" s="93" t="str">
        <f t="shared" si="2"/>
        <v/>
      </c>
      <c r="D893" s="50"/>
      <c r="E893" s="95" t="s">
        <v>67</v>
      </c>
      <c r="F893" s="95" t="s">
        <v>67</v>
      </c>
      <c r="G893" s="95" t="str">
        <f>IF(F893&lt;&gt;"",VLOOKUP(D893,'БАЗА'!$A$5:$E978,5,0)-COUNTIFS($D$2:$D892,D893,$F$2:$F892,F893,$O$2:$O892,"пришел"),"")</f>
        <v/>
      </c>
      <c r="H893" s="96" t="str">
        <f t="shared" si="1"/>
        <v/>
      </c>
      <c r="I893" s="50"/>
      <c r="J893" s="50"/>
      <c r="K893" s="50"/>
      <c r="L893" s="50"/>
      <c r="M893" s="50"/>
      <c r="N893" s="50"/>
      <c r="O893" s="50"/>
    </row>
    <row r="894">
      <c r="A894" s="97"/>
      <c r="B894" s="93"/>
      <c r="C894" s="93" t="str">
        <f t="shared" si="2"/>
        <v/>
      </c>
      <c r="D894" s="50"/>
      <c r="E894" s="95" t="s">
        <v>67</v>
      </c>
      <c r="F894" s="95" t="s">
        <v>67</v>
      </c>
      <c r="G894" s="95" t="str">
        <f>IF(F894&lt;&gt;"",VLOOKUP(D894,'БАЗА'!$A$5:$E978,5,0)-COUNTIFS($D$2:$D893,D894,$F$2:$F893,F894,$O$2:$O893,"пришел"),"")</f>
        <v/>
      </c>
      <c r="H894" s="96" t="str">
        <f t="shared" si="1"/>
        <v/>
      </c>
      <c r="I894" s="50"/>
      <c r="J894" s="50"/>
      <c r="K894" s="50"/>
      <c r="L894" s="50"/>
      <c r="M894" s="50"/>
      <c r="N894" s="50"/>
      <c r="O894" s="50"/>
    </row>
    <row r="895">
      <c r="A895" s="97"/>
      <c r="B895" s="93"/>
      <c r="C895" s="93" t="str">
        <f t="shared" si="2"/>
        <v/>
      </c>
      <c r="D895" s="50"/>
      <c r="E895" s="95" t="s">
        <v>67</v>
      </c>
      <c r="F895" s="95" t="s">
        <v>67</v>
      </c>
      <c r="G895" s="95" t="str">
        <f>IF(F895&lt;&gt;"",VLOOKUP(D895,'БАЗА'!$A$5:$E978,5,0)-COUNTIFS($D$2:$D894,D895,$F$2:$F894,F895,$O$2:$O894,"пришел"),"")</f>
        <v/>
      </c>
      <c r="H895" s="96" t="str">
        <f t="shared" si="1"/>
        <v/>
      </c>
      <c r="I895" s="50"/>
      <c r="J895" s="50"/>
      <c r="K895" s="50"/>
      <c r="L895" s="50"/>
      <c r="M895" s="50"/>
      <c r="N895" s="50"/>
      <c r="O895" s="50"/>
    </row>
    <row r="896">
      <c r="A896" s="97"/>
      <c r="B896" s="93"/>
      <c r="C896" s="93" t="str">
        <f t="shared" si="2"/>
        <v/>
      </c>
      <c r="D896" s="50"/>
      <c r="E896" s="95" t="s">
        <v>67</v>
      </c>
      <c r="F896" s="95" t="s">
        <v>67</v>
      </c>
      <c r="G896" s="95" t="str">
        <f>IF(F896&lt;&gt;"",VLOOKUP(D896,'БАЗА'!$A$5:$E978,5,0)-COUNTIFS($D$2:$D895,D896,$F$2:$F895,F896,$O$2:$O895,"пришел"),"")</f>
        <v/>
      </c>
      <c r="H896" s="96" t="str">
        <f t="shared" si="1"/>
        <v/>
      </c>
      <c r="I896" s="50"/>
      <c r="J896" s="50"/>
      <c r="K896" s="50"/>
      <c r="L896" s="50"/>
      <c r="M896" s="50"/>
      <c r="N896" s="50"/>
      <c r="O896" s="50"/>
    </row>
    <row r="897">
      <c r="A897" s="97"/>
      <c r="B897" s="93"/>
      <c r="C897" s="93" t="str">
        <f t="shared" si="2"/>
        <v/>
      </c>
      <c r="D897" s="50"/>
      <c r="E897" s="95" t="s">
        <v>67</v>
      </c>
      <c r="F897" s="95" t="s">
        <v>67</v>
      </c>
      <c r="G897" s="95" t="str">
        <f>IF(F897&lt;&gt;"",VLOOKUP(D897,'БАЗА'!$A$5:$E978,5,0)-COUNTIFS($D$2:$D896,D897,$F$2:$F896,F897,$O$2:$O896,"пришел"),"")</f>
        <v/>
      </c>
      <c r="H897" s="96" t="str">
        <f t="shared" si="1"/>
        <v/>
      </c>
      <c r="I897" s="50"/>
      <c r="J897" s="50"/>
      <c r="K897" s="50"/>
      <c r="L897" s="50"/>
      <c r="M897" s="50"/>
      <c r="N897" s="50"/>
      <c r="O897" s="50"/>
    </row>
    <row r="898">
      <c r="A898" s="97"/>
      <c r="B898" s="93"/>
      <c r="C898" s="93" t="str">
        <f t="shared" si="2"/>
        <v/>
      </c>
      <c r="D898" s="50"/>
      <c r="E898" s="95" t="s">
        <v>67</v>
      </c>
      <c r="F898" s="95" t="s">
        <v>67</v>
      </c>
      <c r="G898" s="95" t="str">
        <f>IF(F898&lt;&gt;"",VLOOKUP(D898,'БАЗА'!$A$5:$E978,5,0)-COUNTIFS($D$2:$D897,D898,$F$2:$F897,F898,$O$2:$O897,"пришел"),"")</f>
        <v/>
      </c>
      <c r="H898" s="96" t="str">
        <f t="shared" si="1"/>
        <v/>
      </c>
      <c r="I898" s="50"/>
      <c r="J898" s="50"/>
      <c r="K898" s="50"/>
      <c r="L898" s="50"/>
      <c r="M898" s="50"/>
      <c r="N898" s="50"/>
      <c r="O898" s="50"/>
    </row>
    <row r="899">
      <c r="A899" s="97"/>
      <c r="B899" s="93"/>
      <c r="C899" s="93" t="str">
        <f t="shared" si="2"/>
        <v/>
      </c>
      <c r="D899" s="50"/>
      <c r="E899" s="95" t="s">
        <v>67</v>
      </c>
      <c r="F899" s="95" t="s">
        <v>67</v>
      </c>
      <c r="G899" s="95" t="str">
        <f>IF(F899&lt;&gt;"",VLOOKUP(D899,'БАЗА'!$A$5:$E978,5,0)-COUNTIFS($D$2:$D898,D899,$F$2:$F898,F899,$O$2:$O898,"пришел"),"")</f>
        <v/>
      </c>
      <c r="H899" s="96" t="str">
        <f t="shared" si="1"/>
        <v/>
      </c>
      <c r="I899" s="50"/>
      <c r="J899" s="50"/>
      <c r="K899" s="50"/>
      <c r="L899" s="50"/>
      <c r="M899" s="50"/>
      <c r="N899" s="50"/>
      <c r="O899" s="50"/>
    </row>
    <row r="900">
      <c r="A900" s="97"/>
      <c r="B900" s="93"/>
      <c r="C900" s="93" t="str">
        <f t="shared" si="2"/>
        <v/>
      </c>
      <c r="D900" s="50"/>
      <c r="E900" s="95" t="s">
        <v>67</v>
      </c>
      <c r="F900" s="95" t="s">
        <v>67</v>
      </c>
      <c r="G900" s="95" t="str">
        <f>IF(F900&lt;&gt;"",VLOOKUP(D900,'БАЗА'!$A$5:$E978,5,0)-COUNTIFS($D$2:$D899,D900,$F$2:$F899,F900,$O$2:$O899,"пришел"),"")</f>
        <v/>
      </c>
      <c r="H900" s="96" t="str">
        <f t="shared" si="1"/>
        <v/>
      </c>
      <c r="I900" s="50"/>
      <c r="J900" s="50"/>
      <c r="K900" s="50"/>
      <c r="L900" s="50"/>
      <c r="M900" s="50"/>
      <c r="N900" s="50"/>
      <c r="O900" s="50"/>
    </row>
    <row r="901">
      <c r="A901" s="97"/>
      <c r="B901" s="93"/>
      <c r="C901" s="93" t="str">
        <f t="shared" si="2"/>
        <v/>
      </c>
      <c r="D901" s="50"/>
      <c r="E901" s="95" t="s">
        <v>67</v>
      </c>
      <c r="F901" s="95" t="s">
        <v>67</v>
      </c>
      <c r="G901" s="95" t="str">
        <f>IF(F901&lt;&gt;"",VLOOKUP(D901,'БАЗА'!$A$5:$E978,5,0)-COUNTIFS($D$2:$D900,D901,$F$2:$F900,F901,$O$2:$O900,"пришел"),"")</f>
        <v/>
      </c>
      <c r="H901" s="96" t="str">
        <f t="shared" si="1"/>
        <v/>
      </c>
      <c r="I901" s="50"/>
      <c r="J901" s="50"/>
      <c r="K901" s="50"/>
      <c r="L901" s="50"/>
      <c r="M901" s="50"/>
      <c r="N901" s="50"/>
      <c r="O901" s="50"/>
    </row>
    <row r="902">
      <c r="A902" s="97"/>
      <c r="B902" s="93"/>
      <c r="C902" s="93" t="str">
        <f t="shared" si="2"/>
        <v/>
      </c>
      <c r="D902" s="50"/>
      <c r="E902" s="95" t="s">
        <v>67</v>
      </c>
      <c r="F902" s="95" t="s">
        <v>67</v>
      </c>
      <c r="G902" s="95" t="str">
        <f>IF(F902&lt;&gt;"",VLOOKUP(D902,'БАЗА'!$A$5:$E978,5,0)-COUNTIFS($D$2:$D901,D902,$F$2:$F901,F902,$O$2:$O901,"пришел"),"")</f>
        <v/>
      </c>
      <c r="H902" s="96" t="str">
        <f t="shared" si="1"/>
        <v/>
      </c>
      <c r="I902" s="50"/>
      <c r="J902" s="50"/>
      <c r="K902" s="50"/>
      <c r="L902" s="50"/>
      <c r="M902" s="50"/>
      <c r="N902" s="50"/>
      <c r="O902" s="50"/>
    </row>
    <row r="903">
      <c r="A903" s="97"/>
      <c r="B903" s="93"/>
      <c r="C903" s="93" t="str">
        <f t="shared" si="2"/>
        <v/>
      </c>
      <c r="D903" s="50"/>
      <c r="E903" s="95" t="s">
        <v>67</v>
      </c>
      <c r="F903" s="95" t="s">
        <v>67</v>
      </c>
      <c r="G903" s="95" t="str">
        <f>IF(F903&lt;&gt;"",VLOOKUP(D903,'БАЗА'!$A$5:$E978,5,0)-COUNTIFS($D$2:$D902,D903,$F$2:$F902,F903,$O$2:$O902,"пришел"),"")</f>
        <v/>
      </c>
      <c r="H903" s="96" t="str">
        <f t="shared" si="1"/>
        <v/>
      </c>
      <c r="I903" s="50"/>
      <c r="J903" s="50"/>
      <c r="K903" s="50"/>
      <c r="L903" s="50"/>
      <c r="M903" s="50"/>
      <c r="N903" s="50"/>
      <c r="O903" s="50"/>
    </row>
    <row r="904">
      <c r="A904" s="97"/>
      <c r="B904" s="93"/>
      <c r="C904" s="93" t="str">
        <f t="shared" si="2"/>
        <v/>
      </c>
      <c r="D904" s="50"/>
      <c r="E904" s="95" t="s">
        <v>67</v>
      </c>
      <c r="F904" s="95" t="s">
        <v>67</v>
      </c>
      <c r="G904" s="95" t="str">
        <f>IF(F904&lt;&gt;"",VLOOKUP(D904,'БАЗА'!$A$5:$E978,5,0)-COUNTIFS($D$2:$D903,D904,$F$2:$F903,F904,$O$2:$O903,"пришел"),"")</f>
        <v/>
      </c>
      <c r="H904" s="96" t="str">
        <f t="shared" si="1"/>
        <v/>
      </c>
      <c r="I904" s="50"/>
      <c r="J904" s="50"/>
      <c r="K904" s="50"/>
      <c r="L904" s="50"/>
      <c r="M904" s="50"/>
      <c r="N904" s="50"/>
      <c r="O904" s="50"/>
    </row>
    <row r="905">
      <c r="A905" s="97"/>
      <c r="B905" s="93"/>
      <c r="C905" s="93" t="str">
        <f t="shared" si="2"/>
        <v/>
      </c>
      <c r="D905" s="50"/>
      <c r="E905" s="95" t="s">
        <v>67</v>
      </c>
      <c r="F905" s="95" t="s">
        <v>67</v>
      </c>
      <c r="G905" s="95" t="str">
        <f>IF(F905&lt;&gt;"",VLOOKUP(D905,'БАЗА'!$A$5:$E978,5,0)-COUNTIFS($D$2:$D904,D905,$F$2:$F904,F905,$O$2:$O904,"пришел"),"")</f>
        <v/>
      </c>
      <c r="H905" s="96" t="str">
        <f t="shared" si="1"/>
        <v/>
      </c>
      <c r="I905" s="50"/>
      <c r="J905" s="50"/>
      <c r="K905" s="50"/>
      <c r="L905" s="50"/>
      <c r="M905" s="50"/>
      <c r="N905" s="50"/>
      <c r="O905" s="50"/>
    </row>
    <row r="906">
      <c r="A906" s="97"/>
      <c r="B906" s="93"/>
      <c r="C906" s="93" t="str">
        <f t="shared" si="2"/>
        <v/>
      </c>
      <c r="D906" s="50"/>
      <c r="E906" s="95" t="s">
        <v>67</v>
      </c>
      <c r="F906" s="95" t="s">
        <v>67</v>
      </c>
      <c r="G906" s="95" t="str">
        <f>IF(F906&lt;&gt;"",VLOOKUP(D906,'БАЗА'!$A$5:$E978,5,0)-COUNTIFS($D$2:$D905,D906,$F$2:$F905,F906,$O$2:$O905,"пришел"),"")</f>
        <v/>
      </c>
      <c r="H906" s="96" t="str">
        <f t="shared" si="1"/>
        <v/>
      </c>
      <c r="I906" s="50"/>
      <c r="J906" s="50"/>
      <c r="K906" s="50"/>
      <c r="L906" s="50"/>
      <c r="M906" s="50"/>
      <c r="N906" s="50"/>
      <c r="O906" s="50"/>
    </row>
    <row r="907">
      <c r="A907" s="97"/>
      <c r="B907" s="93"/>
      <c r="C907" s="93" t="str">
        <f t="shared" si="2"/>
        <v/>
      </c>
      <c r="D907" s="50"/>
      <c r="E907" s="95" t="s">
        <v>67</v>
      </c>
      <c r="F907" s="95" t="s">
        <v>67</v>
      </c>
      <c r="G907" s="95" t="str">
        <f>IF(F907&lt;&gt;"",VLOOKUP(D907,'БАЗА'!$A$5:$E978,5,0)-COUNTIFS($D$2:$D906,D907,$F$2:$F906,F907,$O$2:$O906,"пришел"),"")</f>
        <v/>
      </c>
      <c r="H907" s="96" t="str">
        <f t="shared" si="1"/>
        <v/>
      </c>
      <c r="I907" s="50"/>
      <c r="J907" s="50"/>
      <c r="K907" s="50"/>
      <c r="L907" s="50"/>
      <c r="M907" s="50"/>
      <c r="N907" s="50"/>
      <c r="O907" s="50"/>
    </row>
    <row r="908">
      <c r="A908" s="97"/>
      <c r="B908" s="93"/>
      <c r="C908" s="93" t="str">
        <f t="shared" si="2"/>
        <v/>
      </c>
      <c r="D908" s="50"/>
      <c r="E908" s="95" t="s">
        <v>67</v>
      </c>
      <c r="F908" s="95" t="s">
        <v>67</v>
      </c>
      <c r="G908" s="95" t="str">
        <f>IF(F908&lt;&gt;"",VLOOKUP(D908,'БАЗА'!$A$5:$E978,5,0)-COUNTIFS($D$2:$D907,D908,$F$2:$F907,F908,$O$2:$O907,"пришел"),"")</f>
        <v/>
      </c>
      <c r="H908" s="96" t="str">
        <f t="shared" si="1"/>
        <v/>
      </c>
      <c r="I908" s="50"/>
      <c r="J908" s="50"/>
      <c r="K908" s="50"/>
      <c r="L908" s="50"/>
      <c r="M908" s="50"/>
      <c r="N908" s="50"/>
      <c r="O908" s="50"/>
    </row>
    <row r="909">
      <c r="A909" s="97"/>
      <c r="B909" s="93"/>
      <c r="C909" s="93" t="str">
        <f t="shared" si="2"/>
        <v/>
      </c>
      <c r="D909" s="50"/>
      <c r="E909" s="95" t="s">
        <v>67</v>
      </c>
      <c r="F909" s="95" t="s">
        <v>67</v>
      </c>
      <c r="G909" s="95" t="str">
        <f>IF(F909&lt;&gt;"",VLOOKUP(D909,'БАЗА'!$A$5:$E978,5,0)-COUNTIFS($D$2:$D908,D909,$F$2:$F908,F909,$O$2:$O908,"пришел"),"")</f>
        <v/>
      </c>
      <c r="H909" s="96" t="str">
        <f t="shared" si="1"/>
        <v/>
      </c>
      <c r="I909" s="50"/>
      <c r="J909" s="50"/>
      <c r="K909" s="50"/>
      <c r="L909" s="50"/>
      <c r="M909" s="50"/>
      <c r="N909" s="50"/>
      <c r="O909" s="50"/>
    </row>
    <row r="910">
      <c r="A910" s="97"/>
      <c r="B910" s="93"/>
      <c r="C910" s="93" t="str">
        <f t="shared" si="2"/>
        <v/>
      </c>
      <c r="D910" s="50"/>
      <c r="E910" s="95" t="s">
        <v>67</v>
      </c>
      <c r="F910" s="95" t="s">
        <v>67</v>
      </c>
      <c r="G910" s="95" t="str">
        <f>IF(F910&lt;&gt;"",VLOOKUP(D910,'БАЗА'!$A$5:$E978,5,0)-COUNTIFS($D$2:$D909,D910,$F$2:$F909,F910,$O$2:$O909,"пришел"),"")</f>
        <v/>
      </c>
      <c r="H910" s="96" t="str">
        <f t="shared" si="1"/>
        <v/>
      </c>
      <c r="I910" s="50"/>
      <c r="J910" s="50"/>
      <c r="K910" s="50"/>
      <c r="L910" s="50"/>
      <c r="M910" s="50"/>
      <c r="N910" s="50"/>
      <c r="O910" s="50"/>
    </row>
    <row r="911">
      <c r="A911" s="97"/>
      <c r="B911" s="93"/>
      <c r="C911" s="93" t="str">
        <f t="shared" si="2"/>
        <v/>
      </c>
      <c r="D911" s="50"/>
      <c r="E911" s="95" t="s">
        <v>67</v>
      </c>
      <c r="F911" s="95" t="s">
        <v>67</v>
      </c>
      <c r="G911" s="95" t="str">
        <f>IF(F911&lt;&gt;"",VLOOKUP(D911,'БАЗА'!$A$5:$E978,5,0)-COUNTIFS($D$2:$D910,D911,$F$2:$F910,F911,$O$2:$O910,"пришел"),"")</f>
        <v/>
      </c>
      <c r="H911" s="96" t="str">
        <f t="shared" si="1"/>
        <v/>
      </c>
      <c r="I911" s="50"/>
      <c r="J911" s="50"/>
      <c r="K911" s="50"/>
      <c r="L911" s="50"/>
      <c r="M911" s="50"/>
      <c r="N911" s="50"/>
      <c r="O911" s="50"/>
    </row>
    <row r="912">
      <c r="A912" s="97"/>
      <c r="B912" s="93"/>
      <c r="C912" s="93" t="str">
        <f t="shared" si="2"/>
        <v/>
      </c>
      <c r="D912" s="50"/>
      <c r="E912" s="95" t="s">
        <v>67</v>
      </c>
      <c r="F912" s="95" t="s">
        <v>67</v>
      </c>
      <c r="G912" s="95" t="str">
        <f>IF(F912&lt;&gt;"",VLOOKUP(D912,'БАЗА'!$A$5:$E978,5,0)-COUNTIFS($D$2:$D911,D912,$F$2:$F911,F912,$O$2:$O911,"пришел"),"")</f>
        <v/>
      </c>
      <c r="H912" s="96" t="str">
        <f t="shared" si="1"/>
        <v/>
      </c>
      <c r="I912" s="50"/>
      <c r="J912" s="50"/>
      <c r="K912" s="50"/>
      <c r="L912" s="50"/>
      <c r="M912" s="50"/>
      <c r="N912" s="50"/>
      <c r="O912" s="50"/>
    </row>
    <row r="913">
      <c r="A913" s="97"/>
      <c r="B913" s="93"/>
      <c r="C913" s="93" t="str">
        <f t="shared" si="2"/>
        <v/>
      </c>
      <c r="D913" s="50"/>
      <c r="E913" s="95" t="s">
        <v>67</v>
      </c>
      <c r="F913" s="95" t="s">
        <v>67</v>
      </c>
      <c r="G913" s="95" t="str">
        <f>IF(F913&lt;&gt;"",VLOOKUP(D913,'БАЗА'!$A$5:$E978,5,0)-COUNTIFS($D$2:$D912,D913,$F$2:$F912,F913,$O$2:$O912,"пришел"),"")</f>
        <v/>
      </c>
      <c r="H913" s="96" t="str">
        <f t="shared" si="1"/>
        <v/>
      </c>
      <c r="I913" s="50"/>
      <c r="J913" s="50"/>
      <c r="K913" s="50"/>
      <c r="L913" s="50"/>
      <c r="M913" s="50"/>
      <c r="N913" s="50"/>
      <c r="O913" s="50"/>
    </row>
    <row r="914">
      <c r="A914" s="97"/>
      <c r="B914" s="93"/>
      <c r="C914" s="93" t="str">
        <f t="shared" si="2"/>
        <v/>
      </c>
      <c r="D914" s="50"/>
      <c r="E914" s="95" t="s">
        <v>67</v>
      </c>
      <c r="F914" s="95" t="s">
        <v>67</v>
      </c>
      <c r="G914" s="95" t="str">
        <f>IF(F914&lt;&gt;"",VLOOKUP(D914,'БАЗА'!$A$5:$E978,5,0)-COUNTIFS($D$2:$D913,D914,$F$2:$F913,F914,$O$2:$O913,"пришел"),"")</f>
        <v/>
      </c>
      <c r="H914" s="96" t="str">
        <f t="shared" si="1"/>
        <v/>
      </c>
      <c r="I914" s="50"/>
      <c r="J914" s="50"/>
      <c r="K914" s="50"/>
      <c r="L914" s="50"/>
      <c r="M914" s="50"/>
      <c r="N914" s="50"/>
      <c r="O914" s="50"/>
    </row>
    <row r="915">
      <c r="A915" s="97"/>
      <c r="B915" s="93"/>
      <c r="C915" s="93" t="str">
        <f t="shared" si="2"/>
        <v/>
      </c>
      <c r="D915" s="50"/>
      <c r="E915" s="95" t="s">
        <v>67</v>
      </c>
      <c r="F915" s="95" t="s">
        <v>67</v>
      </c>
      <c r="G915" s="95" t="str">
        <f>IF(F915&lt;&gt;"",VLOOKUP(D915,'БАЗА'!$A$5:$E978,5,0)-COUNTIFS($D$2:$D914,D915,$F$2:$F914,F915,$O$2:$O914,"пришел"),"")</f>
        <v/>
      </c>
      <c r="H915" s="96" t="str">
        <f t="shared" si="1"/>
        <v/>
      </c>
      <c r="I915" s="50"/>
      <c r="J915" s="50"/>
      <c r="K915" s="50"/>
      <c r="L915" s="50"/>
      <c r="M915" s="50"/>
      <c r="N915" s="50"/>
      <c r="O915" s="50"/>
    </row>
    <row r="916">
      <c r="A916" s="97"/>
      <c r="B916" s="93"/>
      <c r="C916" s="93" t="str">
        <f t="shared" si="2"/>
        <v/>
      </c>
      <c r="D916" s="50"/>
      <c r="E916" s="95" t="s">
        <v>67</v>
      </c>
      <c r="F916" s="95" t="s">
        <v>67</v>
      </c>
      <c r="G916" s="95" t="str">
        <f>IF(F916&lt;&gt;"",VLOOKUP(D916,'БАЗА'!$A$5:$E978,5,0)-COUNTIFS($D$2:$D915,D916,$F$2:$F915,F916,$O$2:$O915,"пришел"),"")</f>
        <v/>
      </c>
      <c r="H916" s="96" t="str">
        <f t="shared" si="1"/>
        <v/>
      </c>
      <c r="I916" s="50"/>
      <c r="J916" s="50"/>
      <c r="K916" s="50"/>
      <c r="L916" s="50"/>
      <c r="M916" s="50"/>
      <c r="N916" s="50"/>
      <c r="O916" s="50"/>
    </row>
    <row r="917">
      <c r="A917" s="97"/>
      <c r="B917" s="93"/>
      <c r="C917" s="93" t="str">
        <f t="shared" si="2"/>
        <v/>
      </c>
      <c r="D917" s="50"/>
      <c r="E917" s="95" t="s">
        <v>67</v>
      </c>
      <c r="F917" s="95" t="s">
        <v>67</v>
      </c>
      <c r="G917" s="95" t="str">
        <f>IF(F917&lt;&gt;"",VLOOKUP(D917,'БАЗА'!$A$5:$E978,5,0)-COUNTIFS($D$2:$D916,D917,$F$2:$F916,F917,$O$2:$O916,"пришел"),"")</f>
        <v/>
      </c>
      <c r="H917" s="96" t="str">
        <f t="shared" si="1"/>
        <v/>
      </c>
      <c r="I917" s="50"/>
      <c r="J917" s="50"/>
      <c r="K917" s="50"/>
      <c r="L917" s="50"/>
      <c r="M917" s="50"/>
      <c r="N917" s="50"/>
      <c r="O917" s="50"/>
    </row>
    <row r="918">
      <c r="A918" s="97"/>
      <c r="B918" s="93"/>
      <c r="C918" s="93" t="str">
        <f t="shared" si="2"/>
        <v/>
      </c>
      <c r="D918" s="50"/>
      <c r="E918" s="95" t="s">
        <v>67</v>
      </c>
      <c r="F918" s="95" t="s">
        <v>67</v>
      </c>
      <c r="G918" s="95" t="str">
        <f>IF(F918&lt;&gt;"",VLOOKUP(D918,'БАЗА'!$A$5:$E978,5,0)-COUNTIFS($D$2:$D917,D918,$F$2:$F917,F918,$O$2:$O917,"пришел"),"")</f>
        <v/>
      </c>
      <c r="H918" s="96" t="str">
        <f t="shared" si="1"/>
        <v/>
      </c>
      <c r="I918" s="50"/>
      <c r="J918" s="50"/>
      <c r="K918" s="50"/>
      <c r="L918" s="50"/>
      <c r="M918" s="50"/>
      <c r="N918" s="50"/>
      <c r="O918" s="50"/>
    </row>
    <row r="919">
      <c r="A919" s="97"/>
      <c r="B919" s="93"/>
      <c r="C919" s="93" t="str">
        <f t="shared" si="2"/>
        <v/>
      </c>
      <c r="D919" s="50"/>
      <c r="E919" s="95" t="s">
        <v>67</v>
      </c>
      <c r="F919" s="95" t="s">
        <v>67</v>
      </c>
      <c r="G919" s="95" t="str">
        <f>IF(F919&lt;&gt;"",VLOOKUP(D919,'БАЗА'!$A$5:$E978,5,0)-COUNTIFS($D$2:$D918,D919,$F$2:$F918,F919,$O$2:$O918,"пришел"),"")</f>
        <v/>
      </c>
      <c r="H919" s="96" t="str">
        <f t="shared" si="1"/>
        <v/>
      </c>
      <c r="I919" s="50"/>
      <c r="J919" s="50"/>
      <c r="K919" s="50"/>
      <c r="L919" s="50"/>
      <c r="M919" s="50"/>
      <c r="N919" s="50"/>
      <c r="O919" s="50"/>
    </row>
    <row r="920">
      <c r="A920" s="97"/>
      <c r="B920" s="93"/>
      <c r="C920" s="93" t="str">
        <f t="shared" si="2"/>
        <v/>
      </c>
      <c r="D920" s="50"/>
      <c r="E920" s="95" t="s">
        <v>67</v>
      </c>
      <c r="F920" s="95" t="s">
        <v>67</v>
      </c>
      <c r="G920" s="95" t="str">
        <f>IF(F920&lt;&gt;"",VLOOKUP(D920,'БАЗА'!$A$5:$E978,5,0)-COUNTIFS($D$2:$D919,D920,$F$2:$F919,F920,$O$2:$O919,"пришел"),"")</f>
        <v/>
      </c>
      <c r="H920" s="96" t="str">
        <f t="shared" si="1"/>
        <v/>
      </c>
      <c r="I920" s="50"/>
      <c r="J920" s="50"/>
      <c r="K920" s="50"/>
      <c r="L920" s="50"/>
      <c r="M920" s="50"/>
      <c r="N920" s="50"/>
      <c r="O920" s="50"/>
    </row>
    <row r="921">
      <c r="A921" s="97"/>
      <c r="B921" s="93"/>
      <c r="C921" s="93" t="str">
        <f t="shared" si="2"/>
        <v/>
      </c>
      <c r="D921" s="50"/>
      <c r="E921" s="95" t="s">
        <v>67</v>
      </c>
      <c r="F921" s="95" t="s">
        <v>67</v>
      </c>
      <c r="G921" s="95" t="str">
        <f>IF(F921&lt;&gt;"",VLOOKUP(D921,'БАЗА'!$A$5:$E978,5,0)-COUNTIFS($D$2:$D920,D921,$F$2:$F920,F921,$O$2:$O920,"пришел"),"")</f>
        <v/>
      </c>
      <c r="H921" s="96" t="str">
        <f t="shared" si="1"/>
        <v/>
      </c>
      <c r="I921" s="50"/>
      <c r="J921" s="50"/>
      <c r="K921" s="50"/>
      <c r="L921" s="50"/>
      <c r="M921" s="50"/>
      <c r="N921" s="50"/>
      <c r="O921" s="50"/>
    </row>
    <row r="922">
      <c r="A922" s="97"/>
      <c r="B922" s="93"/>
      <c r="C922" s="93" t="str">
        <f t="shared" si="2"/>
        <v/>
      </c>
      <c r="D922" s="50"/>
      <c r="E922" s="95" t="s">
        <v>67</v>
      </c>
      <c r="F922" s="95" t="s">
        <v>67</v>
      </c>
      <c r="G922" s="95" t="str">
        <f>IF(F922&lt;&gt;"",VLOOKUP(D922,'БАЗА'!$A$5:$E978,5,0)-COUNTIFS($D$2:$D921,D922,$F$2:$F921,F922,$O$2:$O921,"пришел"),"")</f>
        <v/>
      </c>
      <c r="H922" s="96" t="str">
        <f t="shared" si="1"/>
        <v/>
      </c>
      <c r="I922" s="50"/>
      <c r="J922" s="50"/>
      <c r="K922" s="50"/>
      <c r="L922" s="50"/>
      <c r="M922" s="50"/>
      <c r="N922" s="50"/>
      <c r="O922" s="50"/>
    </row>
    <row r="923">
      <c r="A923" s="97"/>
      <c r="B923" s="93"/>
      <c r="C923" s="93" t="str">
        <f t="shared" si="2"/>
        <v/>
      </c>
      <c r="D923" s="50"/>
      <c r="E923" s="95" t="s">
        <v>67</v>
      </c>
      <c r="F923" s="95" t="s">
        <v>67</v>
      </c>
      <c r="G923" s="95" t="str">
        <f>IF(F923&lt;&gt;"",VLOOKUP(D923,'БАЗА'!$A$5:$E978,5,0)-COUNTIFS($D$2:$D922,D923,$F$2:$F922,F923,$O$2:$O922,"пришел"),"")</f>
        <v/>
      </c>
      <c r="H923" s="96" t="str">
        <f t="shared" si="1"/>
        <v/>
      </c>
      <c r="I923" s="50"/>
      <c r="J923" s="50"/>
      <c r="K923" s="50"/>
      <c r="L923" s="50"/>
      <c r="M923" s="50"/>
      <c r="N923" s="50"/>
      <c r="O923" s="50"/>
    </row>
    <row r="924">
      <c r="A924" s="97"/>
      <c r="B924" s="93"/>
      <c r="C924" s="93" t="str">
        <f t="shared" si="2"/>
        <v/>
      </c>
      <c r="D924" s="50"/>
      <c r="E924" s="95" t="s">
        <v>67</v>
      </c>
      <c r="F924" s="95" t="s">
        <v>67</v>
      </c>
      <c r="G924" s="95" t="str">
        <f>IF(F924&lt;&gt;"",VLOOKUP(D924,'БАЗА'!$A$5:$E978,5,0)-COUNTIFS($D$2:$D923,D924,$F$2:$F923,F924,$O$2:$O923,"пришел"),"")</f>
        <v/>
      </c>
      <c r="H924" s="96" t="str">
        <f t="shared" si="1"/>
        <v/>
      </c>
      <c r="I924" s="50"/>
      <c r="J924" s="50"/>
      <c r="K924" s="50"/>
      <c r="L924" s="50"/>
      <c r="M924" s="50"/>
      <c r="N924" s="50"/>
      <c r="O924" s="50"/>
    </row>
    <row r="925">
      <c r="A925" s="97"/>
      <c r="B925" s="93"/>
      <c r="C925" s="93" t="str">
        <f t="shared" si="2"/>
        <v/>
      </c>
      <c r="D925" s="50"/>
      <c r="E925" s="95" t="s">
        <v>67</v>
      </c>
      <c r="F925" s="95" t="s">
        <v>67</v>
      </c>
      <c r="G925" s="95" t="str">
        <f>IF(F925&lt;&gt;"",VLOOKUP(D925,'БАЗА'!$A$5:$E978,5,0)-COUNTIFS($D$2:$D924,D925,$F$2:$F924,F925,$O$2:$O924,"пришел"),"")</f>
        <v/>
      </c>
      <c r="H925" s="96" t="str">
        <f t="shared" si="1"/>
        <v/>
      </c>
      <c r="I925" s="50"/>
      <c r="J925" s="50"/>
      <c r="K925" s="50"/>
      <c r="L925" s="50"/>
      <c r="M925" s="50"/>
      <c r="N925" s="50"/>
      <c r="O925" s="50"/>
    </row>
    <row r="926">
      <c r="A926" s="97"/>
      <c r="B926" s="93"/>
      <c r="C926" s="93" t="str">
        <f t="shared" si="2"/>
        <v/>
      </c>
      <c r="D926" s="50"/>
      <c r="E926" s="95" t="s">
        <v>67</v>
      </c>
      <c r="F926" s="95" t="s">
        <v>67</v>
      </c>
      <c r="G926" s="95" t="str">
        <f>IF(F926&lt;&gt;"",VLOOKUP(D926,'БАЗА'!$A$5:$E978,5,0)-COUNTIFS($D$2:$D925,D926,$F$2:$F925,F926,$O$2:$O925,"пришел"),"")</f>
        <v/>
      </c>
      <c r="H926" s="96" t="str">
        <f t="shared" si="1"/>
        <v/>
      </c>
      <c r="I926" s="50"/>
      <c r="J926" s="50"/>
      <c r="K926" s="50"/>
      <c r="L926" s="50"/>
      <c r="M926" s="50"/>
      <c r="N926" s="50"/>
      <c r="O926" s="50"/>
    </row>
    <row r="927">
      <c r="A927" s="97"/>
      <c r="B927" s="93"/>
      <c r="C927" s="93" t="str">
        <f t="shared" si="2"/>
        <v/>
      </c>
      <c r="D927" s="50"/>
      <c r="E927" s="95" t="s">
        <v>67</v>
      </c>
      <c r="F927" s="95" t="s">
        <v>67</v>
      </c>
      <c r="G927" s="95" t="str">
        <f>IF(F927&lt;&gt;"",VLOOKUP(D927,'БАЗА'!$A$5:$E978,5,0)-COUNTIFS($D$2:$D926,D927,$F$2:$F926,F927,$O$2:$O926,"пришел"),"")</f>
        <v/>
      </c>
      <c r="H927" s="96" t="str">
        <f t="shared" si="1"/>
        <v/>
      </c>
      <c r="I927" s="50"/>
      <c r="J927" s="50"/>
      <c r="K927" s="50"/>
      <c r="L927" s="50"/>
      <c r="M927" s="50"/>
      <c r="N927" s="50"/>
      <c r="O927" s="50"/>
    </row>
    <row r="928">
      <c r="A928" s="97"/>
      <c r="B928" s="93"/>
      <c r="C928" s="93" t="str">
        <f t="shared" si="2"/>
        <v/>
      </c>
      <c r="D928" s="50"/>
      <c r="E928" s="95" t="s">
        <v>67</v>
      </c>
      <c r="F928" s="95" t="s">
        <v>67</v>
      </c>
      <c r="G928" s="95" t="str">
        <f>IF(F928&lt;&gt;"",VLOOKUP(D928,'БАЗА'!$A$5:$E978,5,0)-COUNTIFS($D$2:$D927,D928,$F$2:$F927,F928,$O$2:$O927,"пришел"),"")</f>
        <v/>
      </c>
      <c r="H928" s="96" t="str">
        <f t="shared" si="1"/>
        <v/>
      </c>
      <c r="I928" s="50"/>
      <c r="J928" s="50"/>
      <c r="K928" s="50"/>
      <c r="L928" s="50"/>
      <c r="M928" s="50"/>
      <c r="N928" s="50"/>
      <c r="O928" s="50"/>
    </row>
    <row r="929">
      <c r="A929" s="97"/>
      <c r="B929" s="93"/>
      <c r="C929" s="93" t="str">
        <f t="shared" si="2"/>
        <v/>
      </c>
      <c r="D929" s="50"/>
      <c r="E929" s="95" t="s">
        <v>67</v>
      </c>
      <c r="F929" s="95" t="s">
        <v>67</v>
      </c>
      <c r="G929" s="95" t="str">
        <f>IF(F929&lt;&gt;"",VLOOKUP(D929,'БАЗА'!$A$5:$E978,5,0)-COUNTIFS($D$2:$D928,D929,$F$2:$F928,F929,$O$2:$O928,"пришел"),"")</f>
        <v/>
      </c>
      <c r="H929" s="96" t="str">
        <f t="shared" si="1"/>
        <v/>
      </c>
      <c r="I929" s="50"/>
      <c r="J929" s="50"/>
      <c r="K929" s="50"/>
      <c r="L929" s="50"/>
      <c r="M929" s="50"/>
      <c r="N929" s="50"/>
      <c r="O929" s="50"/>
    </row>
    <row r="930">
      <c r="A930" s="97"/>
      <c r="B930" s="93"/>
      <c r="C930" s="93" t="str">
        <f t="shared" si="2"/>
        <v/>
      </c>
      <c r="D930" s="50"/>
      <c r="E930" s="95" t="s">
        <v>67</v>
      </c>
      <c r="F930" s="95" t="s">
        <v>67</v>
      </c>
      <c r="G930" s="95" t="str">
        <f>IF(F930&lt;&gt;"",VLOOKUP(D930,'БАЗА'!$A$5:$E978,5,0)-COUNTIFS($D$2:$D929,D930,$F$2:$F929,F930,$O$2:$O929,"пришел"),"")</f>
        <v/>
      </c>
      <c r="H930" s="96" t="str">
        <f t="shared" si="1"/>
        <v/>
      </c>
      <c r="I930" s="50"/>
      <c r="J930" s="50"/>
      <c r="K930" s="50"/>
      <c r="L930" s="50"/>
      <c r="M930" s="50"/>
      <c r="N930" s="50"/>
      <c r="O930" s="50"/>
    </row>
    <row r="931">
      <c r="A931" s="97"/>
      <c r="B931" s="93"/>
      <c r="C931" s="93" t="str">
        <f t="shared" si="2"/>
        <v/>
      </c>
      <c r="D931" s="50"/>
      <c r="E931" s="95" t="s">
        <v>67</v>
      </c>
      <c r="F931" s="95" t="s">
        <v>67</v>
      </c>
      <c r="G931" s="95" t="str">
        <f>IF(F931&lt;&gt;"",VLOOKUP(D931,'БАЗА'!$A$5:$E978,5,0)-COUNTIFS($D$2:$D930,D931,$F$2:$F930,F931,$O$2:$O930,"пришел"),"")</f>
        <v/>
      </c>
      <c r="H931" s="96" t="str">
        <f t="shared" si="1"/>
        <v/>
      </c>
      <c r="I931" s="50"/>
      <c r="J931" s="50"/>
      <c r="K931" s="50"/>
      <c r="L931" s="50"/>
      <c r="M931" s="50"/>
      <c r="N931" s="50"/>
      <c r="O931" s="50"/>
    </row>
    <row r="932">
      <c r="A932" s="97"/>
      <c r="B932" s="93"/>
      <c r="C932" s="93" t="str">
        <f t="shared" si="2"/>
        <v/>
      </c>
      <c r="D932" s="50"/>
      <c r="E932" s="95" t="s">
        <v>67</v>
      </c>
      <c r="F932" s="95" t="s">
        <v>67</v>
      </c>
      <c r="G932" s="95" t="str">
        <f>IF(F932&lt;&gt;"",VLOOKUP(D932,'БАЗА'!$A$5:$E978,5,0)-COUNTIFS($D$2:$D931,D932,$F$2:$F931,F932,$O$2:$O931,"пришел"),"")</f>
        <v/>
      </c>
      <c r="H932" s="96" t="str">
        <f t="shared" si="1"/>
        <v/>
      </c>
      <c r="I932" s="50"/>
      <c r="J932" s="50"/>
      <c r="K932" s="50"/>
      <c r="L932" s="50"/>
      <c r="M932" s="50"/>
      <c r="N932" s="50"/>
      <c r="O932" s="50"/>
    </row>
    <row r="933">
      <c r="A933" s="97"/>
      <c r="B933" s="93"/>
      <c r="C933" s="93" t="str">
        <f t="shared" si="2"/>
        <v/>
      </c>
      <c r="D933" s="50"/>
      <c r="E933" s="95" t="s">
        <v>67</v>
      </c>
      <c r="F933" s="95" t="s">
        <v>67</v>
      </c>
      <c r="G933" s="95" t="str">
        <f>IF(F933&lt;&gt;"",VLOOKUP(D933,'БАЗА'!$A$5:$E978,5,0)-COUNTIFS($D$2:$D932,D933,$F$2:$F932,F933,$O$2:$O932,"пришел"),"")</f>
        <v/>
      </c>
      <c r="H933" s="96" t="str">
        <f t="shared" si="1"/>
        <v/>
      </c>
      <c r="I933" s="50"/>
      <c r="J933" s="50"/>
      <c r="K933" s="50"/>
      <c r="L933" s="50"/>
      <c r="M933" s="50"/>
      <c r="N933" s="50"/>
      <c r="O933" s="50"/>
    </row>
    <row r="934">
      <c r="A934" s="97"/>
      <c r="B934" s="93"/>
      <c r="C934" s="93" t="str">
        <f t="shared" si="2"/>
        <v/>
      </c>
      <c r="D934" s="50"/>
      <c r="E934" s="95" t="s">
        <v>67</v>
      </c>
      <c r="F934" s="95" t="s">
        <v>67</v>
      </c>
      <c r="G934" s="95" t="str">
        <f>IF(F934&lt;&gt;"",VLOOKUP(D934,'БАЗА'!$A$5:$E978,5,0)-COUNTIFS($D$2:$D933,D934,$F$2:$F933,F934,$O$2:$O933,"пришел"),"")</f>
        <v/>
      </c>
      <c r="H934" s="96" t="str">
        <f t="shared" si="1"/>
        <v/>
      </c>
      <c r="I934" s="50"/>
      <c r="J934" s="50"/>
      <c r="K934" s="50"/>
      <c r="L934" s="50"/>
      <c r="M934" s="50"/>
      <c r="N934" s="50"/>
      <c r="O934" s="50"/>
    </row>
    <row r="935">
      <c r="A935" s="97"/>
      <c r="B935" s="93"/>
      <c r="C935" s="93" t="str">
        <f t="shared" si="2"/>
        <v/>
      </c>
      <c r="D935" s="50"/>
      <c r="E935" s="95" t="s">
        <v>67</v>
      </c>
      <c r="F935" s="95" t="s">
        <v>67</v>
      </c>
      <c r="G935" s="95" t="str">
        <f>IF(F935&lt;&gt;"",VLOOKUP(D935,'БАЗА'!$A$5:$E978,5,0)-COUNTIFS($D$2:$D934,D935,$F$2:$F934,F935,$O$2:$O934,"пришел"),"")</f>
        <v/>
      </c>
      <c r="H935" s="96" t="str">
        <f t="shared" si="1"/>
        <v/>
      </c>
      <c r="I935" s="50"/>
      <c r="J935" s="50"/>
      <c r="K935" s="50"/>
      <c r="L935" s="50"/>
      <c r="M935" s="50"/>
      <c r="N935" s="50"/>
      <c r="O935" s="50"/>
    </row>
    <row r="936">
      <c r="A936" s="97"/>
      <c r="B936" s="93"/>
      <c r="C936" s="93" t="str">
        <f t="shared" si="2"/>
        <v/>
      </c>
      <c r="D936" s="50"/>
      <c r="E936" s="95" t="s">
        <v>67</v>
      </c>
      <c r="F936" s="95" t="s">
        <v>67</v>
      </c>
      <c r="G936" s="95" t="str">
        <f>IF(F936&lt;&gt;"",VLOOKUP(D936,'БАЗА'!$A$5:$E978,5,0)-COUNTIFS($D$2:$D935,D936,$F$2:$F935,F936,$O$2:$O935,"пришел"),"")</f>
        <v/>
      </c>
      <c r="H936" s="96" t="str">
        <f t="shared" si="1"/>
        <v/>
      </c>
      <c r="I936" s="50"/>
      <c r="J936" s="50"/>
      <c r="K936" s="50"/>
      <c r="L936" s="50"/>
      <c r="M936" s="50"/>
      <c r="N936" s="50"/>
      <c r="O936" s="50"/>
    </row>
    <row r="937">
      <c r="A937" s="97"/>
      <c r="B937" s="93"/>
      <c r="C937" s="93" t="str">
        <f t="shared" si="2"/>
        <v/>
      </c>
      <c r="D937" s="50"/>
      <c r="E937" s="95" t="s">
        <v>67</v>
      </c>
      <c r="F937" s="95" t="s">
        <v>67</v>
      </c>
      <c r="G937" s="95" t="str">
        <f>IF(F937&lt;&gt;"",VLOOKUP(D937,'БАЗА'!$A$5:$E978,5,0)-COUNTIFS($D$2:$D936,D937,$F$2:$F936,F937,$O$2:$O936,"пришел"),"")</f>
        <v/>
      </c>
      <c r="H937" s="96" t="str">
        <f t="shared" si="1"/>
        <v/>
      </c>
      <c r="I937" s="50"/>
      <c r="J937" s="50"/>
      <c r="K937" s="50"/>
      <c r="L937" s="50"/>
      <c r="M937" s="50"/>
      <c r="N937" s="50"/>
      <c r="O937" s="50"/>
    </row>
    <row r="938">
      <c r="A938" s="97"/>
      <c r="B938" s="93"/>
      <c r="C938" s="93" t="str">
        <f t="shared" si="2"/>
        <v/>
      </c>
      <c r="D938" s="50"/>
      <c r="E938" s="95" t="s">
        <v>67</v>
      </c>
      <c r="F938" s="95" t="s">
        <v>67</v>
      </c>
      <c r="G938" s="95" t="str">
        <f>IF(F938&lt;&gt;"",VLOOKUP(D938,'БАЗА'!$A$5:$E978,5,0)-COUNTIFS($D$2:$D937,D938,$F$2:$F937,F938,$O$2:$O937,"пришел"),"")</f>
        <v/>
      </c>
      <c r="H938" s="96" t="str">
        <f t="shared" si="1"/>
        <v/>
      </c>
      <c r="I938" s="50"/>
      <c r="J938" s="50"/>
      <c r="K938" s="50"/>
      <c r="L938" s="50"/>
      <c r="M938" s="50"/>
      <c r="N938" s="50"/>
      <c r="O938" s="50"/>
    </row>
    <row r="939">
      <c r="A939" s="97"/>
      <c r="B939" s="93"/>
      <c r="C939" s="93" t="str">
        <f t="shared" si="2"/>
        <v/>
      </c>
      <c r="D939" s="50"/>
      <c r="E939" s="95" t="s">
        <v>67</v>
      </c>
      <c r="F939" s="95" t="s">
        <v>67</v>
      </c>
      <c r="G939" s="95" t="str">
        <f>IF(F939&lt;&gt;"",VLOOKUP(D939,'БАЗА'!$A$5:$E978,5,0)-COUNTIFS($D$2:$D938,D939,$F$2:$F938,F939,$O$2:$O938,"пришел"),"")</f>
        <v/>
      </c>
      <c r="H939" s="96" t="str">
        <f t="shared" si="1"/>
        <v/>
      </c>
      <c r="I939" s="50"/>
      <c r="J939" s="50"/>
      <c r="K939" s="50"/>
      <c r="L939" s="50"/>
      <c r="M939" s="50"/>
      <c r="N939" s="50"/>
      <c r="O939" s="50"/>
    </row>
    <row r="940">
      <c r="A940" s="97"/>
      <c r="B940" s="93"/>
      <c r="C940" s="93" t="str">
        <f t="shared" si="2"/>
        <v/>
      </c>
      <c r="D940" s="50"/>
      <c r="E940" s="95" t="s">
        <v>67</v>
      </c>
      <c r="F940" s="95" t="s">
        <v>67</v>
      </c>
      <c r="G940" s="95" t="str">
        <f>IF(F940&lt;&gt;"",VLOOKUP(D940,'БАЗА'!$A$5:$E978,5,0)-COUNTIFS($D$2:$D939,D940,$F$2:$F939,F940,$O$2:$O939,"пришел"),"")</f>
        <v/>
      </c>
      <c r="H940" s="96" t="str">
        <f t="shared" si="1"/>
        <v/>
      </c>
      <c r="I940" s="50"/>
      <c r="J940" s="50"/>
      <c r="K940" s="50"/>
      <c r="L940" s="50"/>
      <c r="M940" s="50"/>
      <c r="N940" s="50"/>
      <c r="O940" s="50"/>
    </row>
    <row r="941">
      <c r="A941" s="97"/>
      <c r="B941" s="93"/>
      <c r="C941" s="93" t="str">
        <f t="shared" si="2"/>
        <v/>
      </c>
      <c r="D941" s="50"/>
      <c r="E941" s="95" t="s">
        <v>67</v>
      </c>
      <c r="F941" s="95" t="s">
        <v>67</v>
      </c>
      <c r="G941" s="95" t="str">
        <f>IF(F941&lt;&gt;"",VLOOKUP(D941,'БАЗА'!$A$5:$E978,5,0)-COUNTIFS($D$2:$D940,D941,$F$2:$F940,F941,$O$2:$O940,"пришел"),"")</f>
        <v/>
      </c>
      <c r="H941" s="96" t="str">
        <f t="shared" si="1"/>
        <v/>
      </c>
      <c r="I941" s="50"/>
      <c r="J941" s="50"/>
      <c r="K941" s="50"/>
      <c r="L941" s="50"/>
      <c r="M941" s="50"/>
      <c r="N941" s="50"/>
      <c r="O941" s="50"/>
    </row>
    <row r="942">
      <c r="A942" s="97"/>
      <c r="B942" s="93"/>
      <c r="C942" s="93" t="str">
        <f t="shared" si="2"/>
        <v/>
      </c>
      <c r="D942" s="50"/>
      <c r="E942" s="95" t="s">
        <v>67</v>
      </c>
      <c r="F942" s="95" t="s">
        <v>67</v>
      </c>
      <c r="G942" s="95" t="str">
        <f>IF(F942&lt;&gt;"",VLOOKUP(D942,'БАЗА'!$A$5:$E978,5,0)-COUNTIFS($D$2:$D941,D942,$F$2:$F941,F942,$O$2:$O941,"пришел"),"")</f>
        <v/>
      </c>
      <c r="H942" s="96" t="str">
        <f t="shared" si="1"/>
        <v/>
      </c>
      <c r="I942" s="50"/>
      <c r="J942" s="50"/>
      <c r="K942" s="50"/>
      <c r="L942" s="50"/>
      <c r="M942" s="50"/>
      <c r="N942" s="50"/>
      <c r="O942" s="50"/>
    </row>
    <row r="943">
      <c r="A943" s="97"/>
      <c r="B943" s="93"/>
      <c r="C943" s="93" t="str">
        <f t="shared" si="2"/>
        <v/>
      </c>
      <c r="D943" s="50"/>
      <c r="E943" s="95" t="s">
        <v>67</v>
      </c>
      <c r="F943" s="95" t="s">
        <v>67</v>
      </c>
      <c r="G943" s="95" t="str">
        <f>IF(F943&lt;&gt;"",VLOOKUP(D943,'БАЗА'!$A$5:$E978,5,0)-COUNTIFS($D$2:$D942,D943,$F$2:$F942,F943,$O$2:$O942,"пришел"),"")</f>
        <v/>
      </c>
      <c r="H943" s="96" t="str">
        <f t="shared" si="1"/>
        <v/>
      </c>
      <c r="I943" s="50"/>
      <c r="J943" s="50"/>
      <c r="K943" s="50"/>
      <c r="L943" s="50"/>
      <c r="M943" s="50"/>
      <c r="N943" s="50"/>
      <c r="O943" s="50"/>
    </row>
    <row r="944">
      <c r="A944" s="97"/>
      <c r="B944" s="93"/>
      <c r="C944" s="93" t="str">
        <f t="shared" si="2"/>
        <v/>
      </c>
      <c r="D944" s="50"/>
      <c r="E944" s="95" t="s">
        <v>67</v>
      </c>
      <c r="F944" s="95" t="s">
        <v>67</v>
      </c>
      <c r="G944" s="95" t="str">
        <f>IF(F944&lt;&gt;"",VLOOKUP(D944,'БАЗА'!$A$5:$E978,5,0)-COUNTIFS($D$2:$D943,D944,$F$2:$F943,F944,$O$2:$O943,"пришел"),"")</f>
        <v/>
      </c>
      <c r="H944" s="96" t="str">
        <f t="shared" si="1"/>
        <v/>
      </c>
      <c r="I944" s="50"/>
      <c r="J944" s="50"/>
      <c r="K944" s="50"/>
      <c r="L944" s="50"/>
      <c r="M944" s="50"/>
      <c r="N944" s="50"/>
      <c r="O944" s="50"/>
    </row>
    <row r="945">
      <c r="A945" s="97"/>
      <c r="B945" s="93"/>
      <c r="C945" s="93" t="str">
        <f t="shared" si="2"/>
        <v/>
      </c>
      <c r="D945" s="50"/>
      <c r="E945" s="95" t="s">
        <v>67</v>
      </c>
      <c r="F945" s="95" t="s">
        <v>67</v>
      </c>
      <c r="G945" s="95" t="str">
        <f>IF(F945&lt;&gt;"",VLOOKUP(D945,'БАЗА'!$A$5:$E978,5,0)-COUNTIFS($D$2:$D944,D945,$F$2:$F944,F945,$O$2:$O944,"пришел"),"")</f>
        <v/>
      </c>
      <c r="H945" s="96" t="str">
        <f t="shared" si="1"/>
        <v/>
      </c>
      <c r="I945" s="50"/>
      <c r="J945" s="50"/>
      <c r="K945" s="50"/>
      <c r="L945" s="50"/>
      <c r="M945" s="50"/>
      <c r="N945" s="50"/>
      <c r="O945" s="50"/>
    </row>
    <row r="946">
      <c r="A946" s="97"/>
      <c r="B946" s="93"/>
      <c r="C946" s="93" t="str">
        <f t="shared" si="2"/>
        <v/>
      </c>
      <c r="D946" s="50"/>
      <c r="E946" s="95" t="s">
        <v>67</v>
      </c>
      <c r="F946" s="95" t="s">
        <v>67</v>
      </c>
      <c r="G946" s="95" t="str">
        <f>IF(F946&lt;&gt;"",VLOOKUP(D946,'БАЗА'!$A$5:$E978,5,0)-COUNTIFS($D$2:$D945,D946,$F$2:$F945,F946,$O$2:$O945,"пришел"),"")</f>
        <v/>
      </c>
      <c r="H946" s="96" t="str">
        <f t="shared" si="1"/>
        <v/>
      </c>
      <c r="I946" s="50"/>
      <c r="J946" s="50"/>
      <c r="K946" s="50"/>
      <c r="L946" s="50"/>
      <c r="M946" s="50"/>
      <c r="N946" s="50"/>
      <c r="O946" s="50"/>
    </row>
    <row r="947">
      <c r="A947" s="97"/>
      <c r="B947" s="93"/>
      <c r="C947" s="93" t="str">
        <f t="shared" si="2"/>
        <v/>
      </c>
      <c r="D947" s="50"/>
      <c r="E947" s="95" t="s">
        <v>67</v>
      </c>
      <c r="F947" s="95" t="s">
        <v>67</v>
      </c>
      <c r="G947" s="95" t="str">
        <f>IF(F947&lt;&gt;"",VLOOKUP(D947,'БАЗА'!$A$5:$E978,5,0)-COUNTIFS($D$2:$D946,D947,$F$2:$F946,F947,$O$2:$O946,"пришел"),"")</f>
        <v/>
      </c>
      <c r="H947" s="96" t="str">
        <f t="shared" si="1"/>
        <v/>
      </c>
      <c r="I947" s="50"/>
      <c r="J947" s="50"/>
      <c r="K947" s="50"/>
      <c r="L947" s="50"/>
      <c r="M947" s="50"/>
      <c r="N947" s="50"/>
      <c r="O947" s="50"/>
    </row>
    <row r="948">
      <c r="A948" s="97"/>
      <c r="B948" s="93"/>
      <c r="C948" s="93" t="str">
        <f t="shared" si="2"/>
        <v/>
      </c>
      <c r="D948" s="50"/>
      <c r="E948" s="95" t="s">
        <v>67</v>
      </c>
      <c r="F948" s="95" t="s">
        <v>67</v>
      </c>
      <c r="G948" s="95" t="str">
        <f>IF(F948&lt;&gt;"",VLOOKUP(D948,'БАЗА'!$A$5:$E978,5,0)-COUNTIFS($D$2:$D947,D948,$F$2:$F947,F948,$O$2:$O947,"пришел"),"")</f>
        <v/>
      </c>
      <c r="H948" s="96" t="str">
        <f t="shared" si="1"/>
        <v/>
      </c>
      <c r="I948" s="50"/>
      <c r="J948" s="50"/>
      <c r="K948" s="50"/>
      <c r="L948" s="50"/>
      <c r="M948" s="50"/>
      <c r="N948" s="50"/>
      <c r="O948" s="50"/>
    </row>
    <row r="949">
      <c r="A949" s="97"/>
      <c r="B949" s="93"/>
      <c r="C949" s="93" t="str">
        <f t="shared" si="2"/>
        <v/>
      </c>
      <c r="D949" s="50"/>
      <c r="E949" s="95" t="s">
        <v>67</v>
      </c>
      <c r="F949" s="95" t="s">
        <v>67</v>
      </c>
      <c r="G949" s="95" t="str">
        <f>IF(F949&lt;&gt;"",VLOOKUP(D949,'БАЗА'!$A$5:$E978,5,0)-COUNTIFS($D$2:$D948,D949,$F$2:$F948,F949,$O$2:$O948,"пришел"),"")</f>
        <v/>
      </c>
      <c r="H949" s="96" t="str">
        <f t="shared" si="1"/>
        <v/>
      </c>
      <c r="I949" s="50"/>
      <c r="J949" s="50"/>
      <c r="K949" s="50"/>
      <c r="L949" s="50"/>
      <c r="M949" s="50"/>
      <c r="N949" s="50"/>
      <c r="O949" s="50"/>
    </row>
    <row r="950">
      <c r="A950" s="97"/>
      <c r="B950" s="93"/>
      <c r="C950" s="93" t="str">
        <f t="shared" si="2"/>
        <v/>
      </c>
      <c r="D950" s="50"/>
      <c r="E950" s="95" t="s">
        <v>67</v>
      </c>
      <c r="F950" s="95" t="s">
        <v>67</v>
      </c>
      <c r="G950" s="95" t="str">
        <f>IF(F950&lt;&gt;"",VLOOKUP(D950,'БАЗА'!$A$5:$E978,5,0)-COUNTIFS($D$2:$D949,D950,$F$2:$F949,F950,$O$2:$O949,"пришел"),"")</f>
        <v/>
      </c>
      <c r="H950" s="96" t="str">
        <f t="shared" si="1"/>
        <v/>
      </c>
      <c r="I950" s="50"/>
      <c r="J950" s="50"/>
      <c r="K950" s="50"/>
      <c r="L950" s="50"/>
      <c r="M950" s="50"/>
      <c r="N950" s="50"/>
      <c r="O950" s="50"/>
    </row>
    <row r="951">
      <c r="A951" s="97"/>
      <c r="B951" s="93"/>
      <c r="C951" s="93" t="str">
        <f t="shared" si="2"/>
        <v/>
      </c>
      <c r="D951" s="50"/>
      <c r="E951" s="95" t="s">
        <v>67</v>
      </c>
      <c r="F951" s="95" t="s">
        <v>67</v>
      </c>
      <c r="G951" s="95" t="str">
        <f>IF(F951&lt;&gt;"",VLOOKUP(D951,'БАЗА'!$A$5:$E978,5,0)-COUNTIFS($D$2:$D950,D951,$F$2:$F950,F951,$O$2:$O950,"пришел"),"")</f>
        <v/>
      </c>
      <c r="H951" s="96" t="str">
        <f t="shared" si="1"/>
        <v/>
      </c>
      <c r="I951" s="50"/>
      <c r="J951" s="50"/>
      <c r="K951" s="50"/>
      <c r="L951" s="50"/>
      <c r="M951" s="50"/>
      <c r="N951" s="50"/>
      <c r="O951" s="50"/>
    </row>
    <row r="952">
      <c r="A952" s="97"/>
      <c r="B952" s="93"/>
      <c r="C952" s="93" t="str">
        <f t="shared" si="2"/>
        <v/>
      </c>
      <c r="D952" s="50"/>
      <c r="E952" s="95" t="s">
        <v>67</v>
      </c>
      <c r="F952" s="95" t="s">
        <v>67</v>
      </c>
      <c r="G952" s="95" t="str">
        <f>IF(F952&lt;&gt;"",VLOOKUP(D952,'БАЗА'!$A$5:$E978,5,0)-COUNTIFS($D$2:$D951,D952,$F$2:$F951,F952,$O$2:$O951,"пришел"),"")</f>
        <v/>
      </c>
      <c r="H952" s="96" t="str">
        <f t="shared" si="1"/>
        <v/>
      </c>
      <c r="I952" s="50"/>
      <c r="J952" s="50"/>
      <c r="K952" s="50"/>
      <c r="L952" s="50"/>
      <c r="M952" s="50"/>
      <c r="N952" s="50"/>
      <c r="O952" s="50"/>
    </row>
    <row r="953">
      <c r="A953" s="97"/>
      <c r="B953" s="93"/>
      <c r="C953" s="93" t="str">
        <f t="shared" si="2"/>
        <v/>
      </c>
      <c r="D953" s="50"/>
      <c r="E953" s="95" t="s">
        <v>67</v>
      </c>
      <c r="F953" s="95" t="s">
        <v>67</v>
      </c>
      <c r="G953" s="95" t="str">
        <f>IF(F953&lt;&gt;"",VLOOKUP(D953,'БАЗА'!$A$5:$E978,5,0)-COUNTIFS($D$2:$D952,D953,$F$2:$F952,F953,$O$2:$O952,"пришел"),"")</f>
        <v/>
      </c>
      <c r="H953" s="96" t="str">
        <f t="shared" si="1"/>
        <v/>
      </c>
      <c r="I953" s="50"/>
      <c r="J953" s="50"/>
      <c r="K953" s="50"/>
      <c r="L953" s="50"/>
      <c r="M953" s="50"/>
      <c r="N953" s="50"/>
      <c r="O953" s="50"/>
    </row>
    <row r="954">
      <c r="A954" s="97"/>
      <c r="B954" s="93"/>
      <c r="C954" s="93" t="str">
        <f t="shared" si="2"/>
        <v/>
      </c>
      <c r="D954" s="50"/>
      <c r="E954" s="95" t="s">
        <v>67</v>
      </c>
      <c r="F954" s="95" t="s">
        <v>67</v>
      </c>
      <c r="G954" s="95" t="str">
        <f>IF(F954&lt;&gt;"",VLOOKUP(D954,'БАЗА'!$A$5:$E978,5,0)-COUNTIFS($D$2:$D953,D954,$F$2:$F953,F954,$O$2:$O953,"пришел"),"")</f>
        <v/>
      </c>
      <c r="H954" s="96" t="str">
        <f t="shared" si="1"/>
        <v/>
      </c>
      <c r="I954" s="50"/>
      <c r="J954" s="50"/>
      <c r="K954" s="50"/>
      <c r="L954" s="50"/>
      <c r="M954" s="50"/>
      <c r="N954" s="50"/>
      <c r="O954" s="50"/>
    </row>
    <row r="955">
      <c r="A955" s="97"/>
      <c r="B955" s="93"/>
      <c r="C955" s="93" t="str">
        <f t="shared" si="2"/>
        <v/>
      </c>
      <c r="D955" s="50"/>
      <c r="E955" s="95" t="s">
        <v>67</v>
      </c>
      <c r="F955" s="95" t="s">
        <v>67</v>
      </c>
      <c r="G955" s="95" t="str">
        <f>IF(F955&lt;&gt;"",VLOOKUP(D955,'БАЗА'!$A$5:$E978,5,0)-COUNTIFS($D$2:$D954,D955,$F$2:$F954,F955,$O$2:$O954,"пришел"),"")</f>
        <v/>
      </c>
      <c r="H955" s="96" t="str">
        <f t="shared" si="1"/>
        <v/>
      </c>
      <c r="I955" s="50"/>
      <c r="J955" s="50"/>
      <c r="K955" s="50"/>
      <c r="L955" s="50"/>
      <c r="M955" s="50"/>
      <c r="N955" s="50"/>
      <c r="O955" s="50"/>
    </row>
    <row r="956">
      <c r="A956" s="97"/>
      <c r="B956" s="93"/>
      <c r="C956" s="93" t="str">
        <f t="shared" si="2"/>
        <v/>
      </c>
      <c r="D956" s="50"/>
      <c r="E956" s="95" t="s">
        <v>67</v>
      </c>
      <c r="F956" s="95" t="s">
        <v>67</v>
      </c>
      <c r="G956" s="95" t="str">
        <f>IF(F956&lt;&gt;"",VLOOKUP(D956,'БАЗА'!$A$5:$E978,5,0)-COUNTIFS($D$2:$D955,D956,$F$2:$F955,F956,$O$2:$O955,"пришел"),"")</f>
        <v/>
      </c>
      <c r="H956" s="96" t="str">
        <f t="shared" si="1"/>
        <v/>
      </c>
      <c r="I956" s="50"/>
      <c r="J956" s="50"/>
      <c r="K956" s="50"/>
      <c r="L956" s="50"/>
      <c r="M956" s="50"/>
      <c r="N956" s="50"/>
      <c r="O956" s="50"/>
    </row>
    <row r="957">
      <c r="A957" s="97"/>
      <c r="B957" s="93"/>
      <c r="C957" s="93" t="str">
        <f t="shared" si="2"/>
        <v/>
      </c>
      <c r="D957" s="50"/>
      <c r="E957" s="95" t="s">
        <v>67</v>
      </c>
      <c r="F957" s="95" t="s">
        <v>67</v>
      </c>
      <c r="G957" s="95" t="str">
        <f>IF(F957&lt;&gt;"",VLOOKUP(D957,'БАЗА'!$A$5:$E978,5,0)-COUNTIFS($D$2:$D956,D957,$F$2:$F956,F957,$O$2:$O956,"пришел"),"")</f>
        <v/>
      </c>
      <c r="H957" s="96" t="str">
        <f t="shared" si="1"/>
        <v/>
      </c>
      <c r="I957" s="50"/>
      <c r="J957" s="50"/>
      <c r="K957" s="50"/>
      <c r="L957" s="50"/>
      <c r="M957" s="50"/>
      <c r="N957" s="50"/>
      <c r="O957" s="50"/>
    </row>
    <row r="958">
      <c r="A958" s="97"/>
      <c r="B958" s="93"/>
      <c r="C958" s="93" t="str">
        <f t="shared" si="2"/>
        <v/>
      </c>
      <c r="D958" s="50"/>
      <c r="E958" s="95" t="s">
        <v>67</v>
      </c>
      <c r="F958" s="95" t="s">
        <v>67</v>
      </c>
      <c r="G958" s="95" t="str">
        <f>IF(F958&lt;&gt;"",VLOOKUP(D958,'БАЗА'!$A$5:$E978,5,0)-COUNTIFS($D$2:$D957,D958,$F$2:$F957,F958,$O$2:$O957,"пришел"),"")</f>
        <v/>
      </c>
      <c r="H958" s="96" t="str">
        <f t="shared" si="1"/>
        <v/>
      </c>
      <c r="I958" s="50"/>
      <c r="J958" s="50"/>
      <c r="K958" s="50"/>
      <c r="L958" s="50"/>
      <c r="M958" s="50"/>
      <c r="N958" s="50"/>
      <c r="O958" s="50"/>
    </row>
    <row r="959">
      <c r="A959" s="97"/>
      <c r="B959" s="93"/>
      <c r="C959" s="93" t="str">
        <f t="shared" si="2"/>
        <v/>
      </c>
      <c r="D959" s="50"/>
      <c r="E959" s="95" t="s">
        <v>67</v>
      </c>
      <c r="F959" s="95" t="s">
        <v>67</v>
      </c>
      <c r="G959" s="95" t="str">
        <f>IF(F959&lt;&gt;"",VLOOKUP(D959,'БАЗА'!$A$5:$E978,5,0)-COUNTIFS($D$2:$D958,D959,$F$2:$F958,F959,$O$2:$O958,"пришел"),"")</f>
        <v/>
      </c>
      <c r="H959" s="96" t="str">
        <f t="shared" si="1"/>
        <v/>
      </c>
      <c r="I959" s="50"/>
      <c r="J959" s="50"/>
      <c r="K959" s="50"/>
      <c r="L959" s="50"/>
      <c r="M959" s="50"/>
      <c r="N959" s="50"/>
      <c r="O959" s="50"/>
    </row>
    <row r="960">
      <c r="A960" s="97"/>
      <c r="B960" s="93"/>
      <c r="C960" s="93" t="str">
        <f t="shared" si="2"/>
        <v/>
      </c>
      <c r="D960" s="50"/>
      <c r="E960" s="95" t="s">
        <v>67</v>
      </c>
      <c r="F960" s="95" t="s">
        <v>67</v>
      </c>
      <c r="G960" s="95" t="str">
        <f>IF(F960&lt;&gt;"",VLOOKUP(D960,'БАЗА'!$A$5:$E978,5,0)-COUNTIFS($D$2:$D959,D960,$F$2:$F959,F960,$O$2:$O959,"пришел"),"")</f>
        <v/>
      </c>
      <c r="H960" s="96" t="str">
        <f t="shared" si="1"/>
        <v/>
      </c>
      <c r="I960" s="50"/>
      <c r="J960" s="50"/>
      <c r="K960" s="50"/>
      <c r="L960" s="50"/>
      <c r="M960" s="50"/>
      <c r="N960" s="50"/>
      <c r="O960" s="50"/>
    </row>
    <row r="961">
      <c r="A961" s="97"/>
      <c r="B961" s="93"/>
      <c r="C961" s="93" t="str">
        <f t="shared" si="2"/>
        <v/>
      </c>
      <c r="D961" s="50"/>
      <c r="E961" s="95" t="s">
        <v>67</v>
      </c>
      <c r="F961" s="95" t="s">
        <v>67</v>
      </c>
      <c r="G961" s="95" t="str">
        <f>IF(F961&lt;&gt;"",VLOOKUP(D961,'БАЗА'!$A$5:$E978,5,0)-COUNTIFS($D$2:$D960,D961,$F$2:$F960,F961,$O$2:$O960,"пришел"),"")</f>
        <v/>
      </c>
      <c r="H961" s="96" t="str">
        <f t="shared" si="1"/>
        <v/>
      </c>
      <c r="I961" s="50"/>
      <c r="J961" s="50"/>
      <c r="K961" s="50"/>
      <c r="L961" s="50"/>
      <c r="M961" s="50"/>
      <c r="N961" s="50"/>
      <c r="O961" s="50"/>
    </row>
    <row r="962">
      <c r="A962" s="97"/>
      <c r="B962" s="93"/>
      <c r="C962" s="93" t="str">
        <f t="shared" si="2"/>
        <v/>
      </c>
      <c r="D962" s="50"/>
      <c r="E962" s="95" t="s">
        <v>67</v>
      </c>
      <c r="F962" s="95" t="s">
        <v>67</v>
      </c>
      <c r="G962" s="95" t="str">
        <f>IF(F962&lt;&gt;"",VLOOKUP(D962,'БАЗА'!$A$5:$E978,5,0)-COUNTIFS($D$2:$D961,D962,$F$2:$F961,F962,$O$2:$O961,"пришел"),"")</f>
        <v/>
      </c>
      <c r="H962" s="96" t="str">
        <f t="shared" si="1"/>
        <v/>
      </c>
      <c r="I962" s="50"/>
      <c r="J962" s="50"/>
      <c r="K962" s="50"/>
      <c r="L962" s="50"/>
      <c r="M962" s="50"/>
      <c r="N962" s="50"/>
      <c r="O962" s="50"/>
    </row>
    <row r="963">
      <c r="A963" s="97"/>
      <c r="B963" s="93"/>
      <c r="C963" s="93" t="str">
        <f t="shared" si="2"/>
        <v/>
      </c>
      <c r="D963" s="50"/>
      <c r="E963" s="95" t="s">
        <v>67</v>
      </c>
      <c r="F963" s="95" t="s">
        <v>67</v>
      </c>
      <c r="G963" s="95" t="str">
        <f>IF(F963&lt;&gt;"",VLOOKUP(D963,'БАЗА'!$A$5:$E978,5,0)-COUNTIFS($D$2:$D962,D963,$F$2:$F962,F963,$O$2:$O962,"пришел"),"")</f>
        <v/>
      </c>
      <c r="H963" s="96" t="str">
        <f t="shared" si="1"/>
        <v/>
      </c>
      <c r="I963" s="50"/>
      <c r="J963" s="50"/>
      <c r="K963" s="50"/>
      <c r="L963" s="50"/>
      <c r="M963" s="50"/>
      <c r="N963" s="50"/>
      <c r="O963" s="50"/>
    </row>
    <row r="964">
      <c r="A964" s="97"/>
      <c r="B964" s="93"/>
      <c r="C964" s="93" t="str">
        <f t="shared" si="2"/>
        <v/>
      </c>
      <c r="D964" s="50"/>
      <c r="E964" s="95" t="s">
        <v>67</v>
      </c>
      <c r="F964" s="95" t="s">
        <v>67</v>
      </c>
      <c r="G964" s="95" t="str">
        <f>IF(F964&lt;&gt;"",VLOOKUP(D964,'БАЗА'!$A$5:$E978,5,0)-COUNTIFS($D$2:$D963,D964,$F$2:$F963,F964,$O$2:$O963,"пришел"),"")</f>
        <v/>
      </c>
      <c r="H964" s="96" t="str">
        <f t="shared" si="1"/>
        <v/>
      </c>
      <c r="I964" s="50"/>
      <c r="J964" s="50"/>
      <c r="K964" s="50"/>
      <c r="L964" s="50"/>
      <c r="M964" s="50"/>
      <c r="N964" s="50"/>
      <c r="O964" s="50"/>
    </row>
    <row r="965">
      <c r="A965" s="97"/>
      <c r="B965" s="93"/>
      <c r="C965" s="93" t="str">
        <f t="shared" si="2"/>
        <v/>
      </c>
      <c r="D965" s="50"/>
      <c r="E965" s="95" t="s">
        <v>67</v>
      </c>
      <c r="F965" s="95" t="s">
        <v>67</v>
      </c>
      <c r="G965" s="95" t="str">
        <f>IF(F965&lt;&gt;"",VLOOKUP(D965,'БАЗА'!$A$5:$E978,5,0)-COUNTIFS($D$2:$D964,D965,$F$2:$F964,F965,$O$2:$O964,"пришел"),"")</f>
        <v/>
      </c>
      <c r="H965" s="96" t="str">
        <f t="shared" si="1"/>
        <v/>
      </c>
      <c r="I965" s="50"/>
      <c r="J965" s="50"/>
      <c r="K965" s="50"/>
      <c r="L965" s="50"/>
      <c r="M965" s="50"/>
      <c r="N965" s="50"/>
      <c r="O965" s="50"/>
    </row>
    <row r="966">
      <c r="A966" s="97"/>
      <c r="B966" s="93"/>
      <c r="C966" s="93" t="str">
        <f t="shared" si="2"/>
        <v/>
      </c>
      <c r="D966" s="50"/>
      <c r="E966" s="95" t="s">
        <v>67</v>
      </c>
      <c r="F966" s="95" t="s">
        <v>67</v>
      </c>
      <c r="G966" s="95" t="str">
        <f>IF(F966&lt;&gt;"",VLOOKUP(D966,'БАЗА'!$A$5:$E978,5,0)-COUNTIFS($D$2:$D965,D966,$F$2:$F965,F966,$O$2:$O965,"пришел"),"")</f>
        <v/>
      </c>
      <c r="H966" s="96" t="str">
        <f t="shared" si="1"/>
        <v/>
      </c>
      <c r="I966" s="50"/>
      <c r="J966" s="50"/>
      <c r="K966" s="50"/>
      <c r="L966" s="50"/>
      <c r="M966" s="50"/>
      <c r="N966" s="50"/>
      <c r="O966" s="50"/>
    </row>
    <row r="967">
      <c r="A967" s="97"/>
      <c r="B967" s="93"/>
      <c r="C967" s="93" t="str">
        <f t="shared" si="2"/>
        <v/>
      </c>
      <c r="D967" s="50"/>
      <c r="E967" s="95" t="s">
        <v>67</v>
      </c>
      <c r="F967" s="95" t="s">
        <v>67</v>
      </c>
      <c r="G967" s="95" t="str">
        <f>IF(F967&lt;&gt;"",VLOOKUP(D967,'БАЗА'!$A$5:$E978,5,0)-COUNTIFS($D$2:$D966,D967,$F$2:$F966,F967,$O$2:$O966,"пришел"),"")</f>
        <v/>
      </c>
      <c r="H967" s="96" t="str">
        <f t="shared" si="1"/>
        <v/>
      </c>
      <c r="I967" s="50"/>
      <c r="J967" s="50"/>
      <c r="K967" s="50"/>
      <c r="L967" s="50"/>
      <c r="M967" s="50"/>
      <c r="N967" s="50"/>
      <c r="O967" s="50"/>
    </row>
    <row r="968">
      <c r="A968" s="97"/>
      <c r="B968" s="93"/>
      <c r="C968" s="93" t="str">
        <f t="shared" si="2"/>
        <v/>
      </c>
      <c r="D968" s="50"/>
      <c r="E968" s="95" t="s">
        <v>67</v>
      </c>
      <c r="F968" s="95" t="s">
        <v>67</v>
      </c>
      <c r="G968" s="95" t="str">
        <f>IF(F968&lt;&gt;"",VLOOKUP(D968,'БАЗА'!$A$5:$E978,5,0)-COUNTIFS($D$2:$D967,D968,$F$2:$F967,F968,$O$2:$O967,"пришел"),"")</f>
        <v/>
      </c>
      <c r="H968" s="96" t="str">
        <f t="shared" si="1"/>
        <v/>
      </c>
      <c r="I968" s="50"/>
      <c r="J968" s="50"/>
      <c r="K968" s="50"/>
      <c r="L968" s="50"/>
      <c r="M968" s="50"/>
      <c r="N968" s="50"/>
      <c r="O968" s="50"/>
    </row>
    <row r="969">
      <c r="A969" s="97"/>
      <c r="B969" s="93"/>
      <c r="C969" s="93" t="str">
        <f t="shared" si="2"/>
        <v/>
      </c>
      <c r="D969" s="50"/>
      <c r="E969" s="95" t="s">
        <v>67</v>
      </c>
      <c r="F969" s="95" t="s">
        <v>67</v>
      </c>
      <c r="G969" s="95" t="str">
        <f>IF(F969&lt;&gt;"",VLOOKUP(D969,'БАЗА'!$A$5:$E978,5,0)-COUNTIFS($D$2:$D968,D969,$F$2:$F968,F969,$O$2:$O968,"пришел"),"")</f>
        <v/>
      </c>
      <c r="H969" s="96" t="str">
        <f t="shared" si="1"/>
        <v/>
      </c>
      <c r="I969" s="50"/>
      <c r="J969" s="50"/>
      <c r="K969" s="50"/>
      <c r="L969" s="50"/>
      <c r="M969" s="50"/>
      <c r="N969" s="50"/>
      <c r="O969" s="50"/>
    </row>
    <row r="970">
      <c r="A970" s="97"/>
      <c r="B970" s="93"/>
      <c r="C970" s="93" t="str">
        <f t="shared" si="2"/>
        <v/>
      </c>
      <c r="D970" s="50"/>
      <c r="E970" s="95" t="s">
        <v>67</v>
      </c>
      <c r="F970" s="95" t="s">
        <v>67</v>
      </c>
      <c r="G970" s="95" t="str">
        <f>IF(F970&lt;&gt;"",VLOOKUP(D970,'БАЗА'!$A$5:$E978,5,0)-COUNTIFS($D$2:$D969,D970,$F$2:$F969,F970,$O$2:$O969,"пришел"),"")</f>
        <v/>
      </c>
      <c r="H970" s="96" t="str">
        <f t="shared" si="1"/>
        <v/>
      </c>
      <c r="I970" s="50"/>
      <c r="J970" s="50"/>
      <c r="K970" s="50"/>
      <c r="L970" s="50"/>
      <c r="M970" s="50"/>
      <c r="N970" s="50"/>
      <c r="O970" s="50"/>
    </row>
    <row r="971">
      <c r="A971" s="97"/>
      <c r="B971" s="93"/>
      <c r="C971" s="93" t="str">
        <f t="shared" si="2"/>
        <v/>
      </c>
      <c r="D971" s="50"/>
      <c r="E971" s="95" t="s">
        <v>67</v>
      </c>
      <c r="F971" s="95" t="s">
        <v>67</v>
      </c>
      <c r="G971" s="95" t="str">
        <f>IF(F971&lt;&gt;"",VLOOKUP(D971,'БАЗА'!$A$5:$E978,5,0)-COUNTIFS($D$2:$D970,D971,$F$2:$F970,F971,$O$2:$O970,"пришел"),"")</f>
        <v/>
      </c>
      <c r="H971" s="96" t="str">
        <f t="shared" si="1"/>
        <v/>
      </c>
      <c r="I971" s="50"/>
      <c r="J971" s="50"/>
      <c r="K971" s="50"/>
      <c r="L971" s="50"/>
      <c r="M971" s="50"/>
      <c r="N971" s="50"/>
      <c r="O971" s="50"/>
    </row>
    <row r="972">
      <c r="A972" s="97"/>
      <c r="B972" s="93"/>
      <c r="C972" s="93" t="str">
        <f t="shared" si="2"/>
        <v/>
      </c>
      <c r="D972" s="50"/>
      <c r="E972" s="95" t="s">
        <v>67</v>
      </c>
      <c r="F972" s="95" t="s">
        <v>67</v>
      </c>
      <c r="G972" s="95" t="str">
        <f>IF(F972&lt;&gt;"",VLOOKUP(D972,'БАЗА'!$A$5:$E978,5,0)-COUNTIFS($D$2:$D971,D972,$F$2:$F971,F972,$O$2:$O971,"пришел"),"")</f>
        <v/>
      </c>
      <c r="H972" s="96" t="str">
        <f t="shared" si="1"/>
        <v/>
      </c>
      <c r="I972" s="50"/>
      <c r="J972" s="50"/>
      <c r="K972" s="50"/>
      <c r="L972" s="50"/>
      <c r="M972" s="50"/>
      <c r="N972" s="50"/>
      <c r="O972" s="50"/>
    </row>
    <row r="973">
      <c r="A973" s="97"/>
      <c r="B973" s="93"/>
      <c r="C973" s="93" t="str">
        <f t="shared" si="2"/>
        <v/>
      </c>
      <c r="D973" s="50"/>
      <c r="E973" s="95" t="s">
        <v>67</v>
      </c>
      <c r="F973" s="95" t="s">
        <v>67</v>
      </c>
      <c r="G973" s="95" t="str">
        <f>IF(F973&lt;&gt;"",VLOOKUP(D973,'БАЗА'!$A$5:$E978,5,0)-COUNTIFS($D$2:$D972,D973,$F$2:$F972,F973,$O$2:$O972,"пришел"),"")</f>
        <v/>
      </c>
      <c r="H973" s="96" t="str">
        <f t="shared" si="1"/>
        <v/>
      </c>
      <c r="I973" s="50"/>
      <c r="J973" s="50"/>
      <c r="K973" s="50"/>
      <c r="L973" s="50"/>
      <c r="M973" s="50"/>
      <c r="N973" s="50"/>
      <c r="O973" s="50"/>
    </row>
    <row r="974">
      <c r="A974" s="97"/>
      <c r="B974" s="93"/>
      <c r="C974" s="93" t="str">
        <f t="shared" si="2"/>
        <v/>
      </c>
      <c r="D974" s="50"/>
      <c r="E974" s="95" t="s">
        <v>67</v>
      </c>
      <c r="F974" s="95" t="s">
        <v>67</v>
      </c>
      <c r="G974" s="95" t="str">
        <f>IF(F974&lt;&gt;"",VLOOKUP(D974,'БАЗА'!$A$5:$E978,5,0)-COUNTIFS($D$2:$D973,D974,$F$2:$F973,F974,$O$2:$O973,"пришел"),"")</f>
        <v/>
      </c>
      <c r="H974" s="96" t="str">
        <f t="shared" si="1"/>
        <v/>
      </c>
      <c r="I974" s="50"/>
      <c r="J974" s="50"/>
      <c r="K974" s="50"/>
      <c r="L974" s="50"/>
      <c r="M974" s="50"/>
      <c r="N974" s="50"/>
      <c r="O974" s="50"/>
    </row>
    <row r="975">
      <c r="A975" s="97"/>
      <c r="B975" s="93"/>
      <c r="C975" s="93" t="str">
        <f t="shared" si="2"/>
        <v/>
      </c>
      <c r="D975" s="50"/>
      <c r="E975" s="95" t="s">
        <v>67</v>
      </c>
      <c r="F975" s="95" t="s">
        <v>67</v>
      </c>
      <c r="G975" s="95" t="str">
        <f>IF(F975&lt;&gt;"",VLOOKUP(D975,'БАЗА'!$A$5:$E978,5,0)-COUNTIFS($D$2:$D974,D975,$F$2:$F974,F975,$O$2:$O974,"пришел"),"")</f>
        <v/>
      </c>
      <c r="H975" s="96" t="str">
        <f t="shared" si="1"/>
        <v/>
      </c>
      <c r="I975" s="50"/>
      <c r="J975" s="50"/>
      <c r="K975" s="50"/>
      <c r="L975" s="50"/>
      <c r="M975" s="50"/>
      <c r="N975" s="50"/>
      <c r="O975" s="50"/>
    </row>
    <row r="976">
      <c r="A976" s="97"/>
      <c r="B976" s="93"/>
      <c r="C976" s="93" t="str">
        <f t="shared" si="2"/>
        <v/>
      </c>
      <c r="D976" s="50"/>
      <c r="E976" s="95" t="s">
        <v>67</v>
      </c>
      <c r="F976" s="95" t="s">
        <v>67</v>
      </c>
      <c r="G976" s="95" t="str">
        <f>IF(F976&lt;&gt;"",VLOOKUP(D976,'БАЗА'!$A$5:$E978,5,0)-COUNTIFS($D$2:$D975,D976,$F$2:$F975,F976,$O$2:$O975,"пришел"),"")</f>
        <v/>
      </c>
      <c r="H976" s="96" t="str">
        <f t="shared" si="1"/>
        <v/>
      </c>
      <c r="I976" s="50"/>
      <c r="J976" s="50"/>
      <c r="K976" s="50"/>
      <c r="L976" s="50"/>
      <c r="M976" s="50"/>
      <c r="N976" s="50"/>
      <c r="O976" s="50"/>
    </row>
    <row r="977">
      <c r="A977" s="97"/>
      <c r="B977" s="93"/>
      <c r="C977" s="93" t="str">
        <f t="shared" si="2"/>
        <v/>
      </c>
      <c r="D977" s="50"/>
      <c r="E977" s="95" t="s">
        <v>67</v>
      </c>
      <c r="F977" s="95" t="s">
        <v>67</v>
      </c>
      <c r="G977" s="95" t="str">
        <f>IF(F977&lt;&gt;"",VLOOKUP(D977,'БАЗА'!$A$5:$E978,5,0)-COUNTIFS($D$2:$D976,D977,$F$2:$F976,F977,$O$2:$O976,"пришел"),"")</f>
        <v/>
      </c>
      <c r="H977" s="96" t="str">
        <f t="shared" si="1"/>
        <v/>
      </c>
      <c r="I977" s="50"/>
      <c r="J977" s="50"/>
      <c r="K977" s="50"/>
      <c r="L977" s="50"/>
      <c r="M977" s="50"/>
      <c r="N977" s="50"/>
      <c r="O977" s="50"/>
    </row>
    <row r="978">
      <c r="A978" s="98">
        <v>43904.0</v>
      </c>
      <c r="B978" s="99" t="s">
        <v>68</v>
      </c>
      <c r="C978" s="99" t="s">
        <v>68</v>
      </c>
      <c r="D978" t="s">
        <v>41</v>
      </c>
      <c r="E978">
        <v>8.921987654321E12</v>
      </c>
      <c r="F978">
        <v>44.0</v>
      </c>
      <c r="H978" s="100"/>
      <c r="I978" t="s">
        <v>69</v>
      </c>
      <c r="M978" t="s">
        <v>70</v>
      </c>
      <c r="N978" t="s">
        <v>71</v>
      </c>
      <c r="O978" t="s">
        <v>66</v>
      </c>
    </row>
  </sheetData>
  <mergeCells count="11">
    <mergeCell ref="J1:L1"/>
    <mergeCell ref="M1:M2"/>
    <mergeCell ref="N1:N2"/>
    <mergeCell ref="O1:O2"/>
    <mergeCell ref="A1:C1"/>
    <mergeCell ref="D1:D2"/>
    <mergeCell ref="E1:E2"/>
    <mergeCell ref="F1:F2"/>
    <mergeCell ref="G1:G2"/>
    <mergeCell ref="H1:H2"/>
    <mergeCell ref="I1:I2"/>
  </mergeCells>
  <conditionalFormatting sqref="G3:G978">
    <cfRule type="cellIs" dxfId="0" priority="1" operator="lessThanOrEqual">
      <formula>1</formula>
    </cfRule>
  </conditionalFormatting>
  <dataValidations>
    <dataValidation type="list" allowBlank="1" showErrorMessage="1" sqref="M3:M977">
      <formula1>"нал,безнал"</formula1>
    </dataValidation>
    <dataValidation type="list" allowBlank="1" showErrorMessage="1" sqref="N3:N977">
      <formula1>'Справка'!$C$3:$C$51</formula1>
    </dataValidation>
    <dataValidation type="list" allowBlank="1" showErrorMessage="1" sqref="O3:O977">
      <formula1>"пришел,не пришел,отмена"</formula1>
    </dataValidation>
    <dataValidation type="list" allowBlank="1" sqref="B3:C977">
      <formula1>'Справка'!$A$1:$A$42</formula1>
    </dataValidation>
    <dataValidation type="list" allowBlank="1" showErrorMessage="1" sqref="I3:I977">
      <formula1>'Справка'!$B$3:$B$51</formula1>
    </dataValidation>
    <dataValidation type="custom" allowBlank="1" showDropDown="1" showErrorMessage="1" sqref="A3:A977">
      <formula1>OR(NOT(ISERROR(DATEVALUE(A3))), AND(ISNUMBER(A3), LEFT(CELL("format", A3))="D"))</formula1>
    </dataValidation>
    <dataValidation type="list" allowBlank="1" showErrorMessage="1" sqref="D3:D977">
      <formula1>'БАЗА'!$A$5:$A978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hidden="1" min="1" max="1" width="14.43"/>
    <col customWidth="1" min="3" max="3" width="17.57"/>
  </cols>
  <sheetData>
    <row r="1" ht="26.25" customHeight="1">
      <c r="A1" s="101" t="s">
        <v>72</v>
      </c>
      <c r="B1" s="101" t="s">
        <v>55</v>
      </c>
      <c r="C1" s="101" t="s">
        <v>73</v>
      </c>
      <c r="D1" s="101" t="s">
        <v>59</v>
      </c>
      <c r="E1" s="101" t="s">
        <v>57</v>
      </c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idden="1">
      <c r="A2" s="103">
        <v>0.4583333333333333</v>
      </c>
      <c r="B2" s="104"/>
      <c r="C2" s="105"/>
      <c r="D2" s="104"/>
      <c r="E2" s="10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103">
        <v>0.46875</v>
      </c>
      <c r="B3" s="104" t="s">
        <v>74</v>
      </c>
      <c r="C3" s="105" t="s">
        <v>71</v>
      </c>
      <c r="D3" s="104" t="s">
        <v>66</v>
      </c>
      <c r="E3" s="106" t="s">
        <v>70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>
      <c r="A4" s="103">
        <v>0.4791666666666667</v>
      </c>
      <c r="B4" s="104" t="s">
        <v>69</v>
      </c>
      <c r="C4" s="105" t="s">
        <v>75</v>
      </c>
      <c r="D4" s="105" t="s">
        <v>76</v>
      </c>
      <c r="E4" s="106" t="s">
        <v>77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>
      <c r="A5" s="103">
        <v>0.4895833333333333</v>
      </c>
      <c r="B5" s="104" t="s">
        <v>78</v>
      </c>
      <c r="C5" s="105" t="s">
        <v>79</v>
      </c>
      <c r="D5" s="104" t="s">
        <v>80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>
      <c r="A6" s="103">
        <v>0.5</v>
      </c>
      <c r="B6" s="107"/>
      <c r="C6" s="63"/>
      <c r="D6" s="63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>
      <c r="A7" s="103">
        <v>0.5104166666666666</v>
      </c>
      <c r="B7" s="107"/>
      <c r="C7" s="63"/>
      <c r="D7" s="63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>
      <c r="A8" s="103">
        <v>0.5208333333333334</v>
      </c>
      <c r="B8" s="107"/>
      <c r="C8" s="63"/>
      <c r="D8" s="63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>
      <c r="A9" s="103">
        <v>0.53125</v>
      </c>
      <c r="B9" s="107"/>
      <c r="C9" s="63"/>
      <c r="D9" s="63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>
      <c r="A10" s="103">
        <v>0.5416666666666666</v>
      </c>
      <c r="B10" s="107"/>
      <c r="C10" s="63"/>
      <c r="D10" s="63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>
      <c r="A11" s="103">
        <v>0.5520833333333334</v>
      </c>
      <c r="B11" s="107"/>
      <c r="C11" s="63"/>
      <c r="D11" s="63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>
      <c r="A12" s="103">
        <v>0.5625</v>
      </c>
      <c r="B12" s="107"/>
      <c r="C12" s="63"/>
      <c r="D12" s="63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>
      <c r="A13" s="103">
        <v>0.5729166666666666</v>
      </c>
      <c r="B13" s="107"/>
      <c r="C13" s="63"/>
      <c r="D13" s="63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>
      <c r="A14" s="103">
        <v>0.5833333333333334</v>
      </c>
      <c r="B14" s="107"/>
      <c r="C14" s="63"/>
      <c r="D14" s="63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>
      <c r="A15" s="103">
        <v>0.59375</v>
      </c>
      <c r="B15" s="107"/>
      <c r="C15" s="63"/>
      <c r="D15" s="63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>
      <c r="A16" s="103">
        <v>0.6041666666666666</v>
      </c>
      <c r="B16" s="107"/>
      <c r="C16" s="63"/>
      <c r="D16" s="63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>
      <c r="A17" s="103">
        <v>0.6145833333333334</v>
      </c>
      <c r="B17" s="107"/>
      <c r="C17" s="63"/>
      <c r="D17" s="63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>
      <c r="A18" s="103">
        <v>0.625</v>
      </c>
      <c r="B18" s="63"/>
      <c r="C18" s="63"/>
      <c r="D18" s="63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>
      <c r="A19" s="103">
        <v>0.6354166666666666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>
      <c r="A20" s="103">
        <v>0.6458333333333334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>
      <c r="A21" s="103">
        <v>0.65625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>
      <c r="A22" s="103">
        <v>0.6666666666666666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>
      <c r="A23" s="103">
        <v>0.6770833333333334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>
      <c r="A24" s="103">
        <v>0.6875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>
      <c r="A25" s="103">
        <v>0.6979166666666666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>
      <c r="A26" s="103">
        <v>0.7083333333333334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>
      <c r="A27" s="103">
        <v>0.71875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>
      <c r="A28" s="103">
        <v>0.7291666666666666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>
      <c r="A29" s="103">
        <v>0.7395833333333334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>
      <c r="A30" s="103">
        <v>0.75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>
      <c r="A31" s="103">
        <v>0.7604166666666666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>
      <c r="A32" s="103">
        <v>0.7708333333333334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>
      <c r="A33" s="103">
        <v>0.78125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>
      <c r="A34" s="103">
        <v>0.7916666666666666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>
      <c r="A35" s="103">
        <v>0.8020833333333334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>
      <c r="A36" s="103">
        <v>0.8125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>
      <c r="A37" s="103">
        <v>0.8229166666666666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>
      <c r="A38" s="103">
        <v>0.8333333333333334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>
      <c r="A39" s="103">
        <v>0.84375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>
      <c r="A40" s="103">
        <v>0.8541666666666666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>
      <c r="A41" s="103">
        <v>0.8645833333333334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>
      <c r="A42" s="103">
        <v>0.875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>
      <c r="A43" s="103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>
      <c r="A44" s="103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>
      <c r="A45" s="103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>
      <c r="A46" s="103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>
      <c r="A47" s="103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>
      <c r="A48" s="103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>
      <c r="A49" s="103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>
      <c r="A50" s="103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>
      <c r="A51" s="103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>
      <c r="A52" s="103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>
      <c r="A53" s="103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>
      <c r="A54" s="103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>
      <c r="A55" s="103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>
      <c r="A56" s="103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>
      <c r="A57" s="103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>
      <c r="A58" s="108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>
      <c r="A59" s="108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>
      <c r="A60" s="108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>
      <c r="A61" s="108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>
      <c r="A62" s="108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>
      <c r="A63" s="108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>
      <c r="A64" s="108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>
      <c r="A65" s="108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>
      <c r="A66" s="108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>
      <c r="A67" s="108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>
      <c r="A68" s="108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>
      <c r="A69" s="108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>
      <c r="A70" s="108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>
      <c r="A71" s="108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>
      <c r="A72" s="108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>
      <c r="A73" s="108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>
      <c r="A74" s="108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>
      <c r="A75" s="108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>
      <c r="A76" s="108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>
      <c r="A77" s="108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>
      <c r="A78" s="108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>
      <c r="A79" s="108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>
      <c r="A80" s="108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>
      <c r="A81" s="108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>
      <c r="A82" s="108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>
      <c r="A83" s="108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>
      <c r="A84" s="108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>
      <c r="A85" s="108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>
      <c r="A86" s="108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>
      <c r="A87" s="108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>
      <c r="A88" s="108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>
      <c r="A89" s="108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>
      <c r="A90" s="108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>
      <c r="A91" s="108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>
      <c r="A92" s="108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>
      <c r="A93" s="108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>
      <c r="A94" s="108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>
      <c r="A95" s="108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>
      <c r="A96" s="108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>
      <c r="A97" s="108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>
      <c r="A98" s="108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>
      <c r="A99" s="108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>
      <c r="A100" s="108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>
      <c r="A101" s="108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>
      <c r="A102" s="108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>
      <c r="A103" s="108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>
      <c r="A104" s="108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>
      <c r="A105" s="108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>
      <c r="A106" s="108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>
      <c r="A107" s="108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>
      <c r="A108" s="108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>
      <c r="A109" s="108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>
      <c r="A110" s="108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>
      <c r="A111" s="108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>
      <c r="A112" s="108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>
      <c r="A113" s="108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>
      <c r="A114" s="108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>
      <c r="A115" s="108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>
      <c r="A116" s="108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>
      <c r="A117" s="108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>
      <c r="A118" s="108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>
      <c r="A119" s="108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>
      <c r="A120" s="108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>
      <c r="A121" s="108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>
      <c r="A122" s="108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>
      <c r="A123" s="108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>
      <c r="A124" s="108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>
      <c r="A125" s="108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>
      <c r="A126" s="108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>
      <c r="A127" s="108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>
      <c r="A128" s="108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>
      <c r="A129" s="108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>
      <c r="A130" s="108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>
      <c r="A131" s="108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>
      <c r="A132" s="108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>
      <c r="A133" s="108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>
      <c r="A134" s="108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>
      <c r="A135" s="108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>
      <c r="A136" s="108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>
      <c r="A137" s="108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>
      <c r="A138" s="108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>
      <c r="A139" s="108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>
      <c r="A140" s="108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>
      <c r="A141" s="108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>
      <c r="A142" s="108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>
      <c r="A143" s="108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>
      <c r="A144" s="108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>
      <c r="A145" s="108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>
      <c r="A146" s="108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>
      <c r="A147" s="108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>
      <c r="A148" s="108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>
      <c r="A149" s="108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>
      <c r="A150" s="108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>
      <c r="A151" s="108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>
      <c r="A152" s="108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>
      <c r="A153" s="108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>
      <c r="A154" s="108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>
      <c r="A155" s="108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>
      <c r="A156" s="108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>
      <c r="A157" s="108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>
      <c r="A158" s="108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>
      <c r="A159" s="108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>
      <c r="A160" s="108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>
      <c r="A161" s="108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>
      <c r="A162" s="108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>
      <c r="A163" s="108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>
      <c r="A164" s="108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>
      <c r="A165" s="108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>
      <c r="A166" s="108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>
      <c r="A167" s="108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>
      <c r="A168" s="108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>
      <c r="A169" s="108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>
      <c r="A170" s="108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>
      <c r="A171" s="108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>
      <c r="A172" s="108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>
      <c r="A173" s="108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>
      <c r="A174" s="108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>
      <c r="A175" s="108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>
      <c r="A176" s="108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>
      <c r="A177" s="108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>
      <c r="A178" s="108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>
      <c r="A179" s="108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>
      <c r="A180" s="108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>
      <c r="A181" s="108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>
      <c r="A182" s="108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>
      <c r="A183" s="108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>
      <c r="A184" s="108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>
      <c r="A185" s="108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>
      <c r="A186" s="108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>
      <c r="A187" s="108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>
      <c r="A188" s="108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>
      <c r="A189" s="108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>
      <c r="A190" s="108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>
      <c r="A191" s="108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>
      <c r="A192" s="108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>
      <c r="A193" s="108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>
      <c r="A194" s="108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>
      <c r="A195" s="108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>
      <c r="A196" s="108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>
      <c r="A197" s="108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>
      <c r="A198" s="108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>
      <c r="A199" s="108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>
      <c r="A200" s="108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>
      <c r="A201" s="108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>
      <c r="A202" s="108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>
      <c r="A203" s="108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>
      <c r="A204" s="108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>
      <c r="A205" s="108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>
      <c r="A206" s="108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>
      <c r="A207" s="108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>
      <c r="A208" s="108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>
      <c r="A209" s="108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>
      <c r="A210" s="108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>
      <c r="A211" s="108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>
      <c r="A212" s="108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>
      <c r="A213" s="108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>
      <c r="A214" s="108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>
      <c r="A215" s="108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>
      <c r="A216" s="108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>
      <c r="A217" s="108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>
      <c r="A218" s="108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>
      <c r="A219" s="108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>
      <c r="A220" s="108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>
      <c r="A221" s="108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>
      <c r="A222" s="108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>
      <c r="A223" s="108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>
      <c r="A224" s="108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>
      <c r="A225" s="108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>
      <c r="A226" s="108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>
      <c r="A227" s="108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>
      <c r="A228" s="108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>
      <c r="A229" s="108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>
      <c r="A230" s="108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>
      <c r="A231" s="108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>
      <c r="A232" s="108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>
      <c r="A233" s="108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>
      <c r="A234" s="108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>
      <c r="A235" s="108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>
      <c r="A236" s="108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>
      <c r="A237" s="108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>
      <c r="A238" s="108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>
      <c r="A239" s="108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>
      <c r="A240" s="108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>
      <c r="A241" s="108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>
      <c r="A242" s="108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>
      <c r="A243" s="108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>
      <c r="A244" s="108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>
      <c r="A245" s="108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>
      <c r="A246" s="108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>
      <c r="A247" s="108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>
      <c r="A248" s="108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>
      <c r="A249" s="108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>
      <c r="A250" s="108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>
      <c r="A251" s="108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>
      <c r="A252" s="108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>
      <c r="A253" s="108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>
      <c r="A254" s="108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>
      <c r="A255" s="108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>
      <c r="A256" s="108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>
      <c r="A257" s="108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>
      <c r="A258" s="108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>
      <c r="A259" s="108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>
      <c r="A260" s="108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>
      <c r="A261" s="108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>
      <c r="A262" s="108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>
      <c r="A263" s="108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>
      <c r="A264" s="108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>
      <c r="A265" s="108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>
      <c r="A266" s="108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>
      <c r="A267" s="108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>
      <c r="A268" s="108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>
      <c r="A269" s="108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>
      <c r="A270" s="108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>
      <c r="A271" s="108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>
      <c r="A272" s="108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>
      <c r="A273" s="108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>
      <c r="A274" s="108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>
      <c r="A275" s="108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>
      <c r="A276" s="108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>
      <c r="A277" s="108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>
      <c r="A278" s="108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>
      <c r="A279" s="108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>
      <c r="A280" s="108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>
      <c r="A281" s="108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>
      <c r="A282" s="108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>
      <c r="A283" s="108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>
      <c r="A284" s="108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>
      <c r="A285" s="108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>
      <c r="A286" s="108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>
      <c r="A287" s="108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>
      <c r="A288" s="108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>
      <c r="A289" s="108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>
      <c r="A290" s="108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>
      <c r="A291" s="108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>
      <c r="A292" s="108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>
      <c r="A293" s="108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>
      <c r="A294" s="108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>
      <c r="A295" s="108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>
      <c r="A296" s="108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>
      <c r="A297" s="108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>
      <c r="A298" s="108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>
      <c r="A299" s="108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>
      <c r="A300" s="108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>
      <c r="A301" s="108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>
      <c r="A302" s="108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>
      <c r="A303" s="108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>
      <c r="A304" s="108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>
      <c r="A305" s="108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>
      <c r="A306" s="108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>
      <c r="A307" s="108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>
      <c r="A308" s="108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>
      <c r="A309" s="108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>
      <c r="A310" s="108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>
      <c r="A311" s="108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>
      <c r="A312" s="108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>
      <c r="A313" s="108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>
      <c r="A314" s="108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>
      <c r="A315" s="108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>
      <c r="A316" s="108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>
      <c r="A317" s="108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>
      <c r="A318" s="108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>
      <c r="A319" s="108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>
      <c r="A320" s="108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>
      <c r="A321" s="108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>
      <c r="A322" s="108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>
      <c r="A323" s="108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>
      <c r="A324" s="108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>
      <c r="A325" s="108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>
      <c r="A326" s="108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>
      <c r="A327" s="108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>
      <c r="A328" s="108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>
      <c r="A329" s="108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>
      <c r="A330" s="108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>
      <c r="A331" s="108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>
      <c r="A332" s="108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>
      <c r="A333" s="108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>
      <c r="A334" s="108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>
      <c r="A335" s="108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>
      <c r="A336" s="108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>
      <c r="A337" s="108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>
      <c r="A338" s="108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>
      <c r="A339" s="108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>
      <c r="A340" s="108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>
      <c r="A341" s="108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>
      <c r="A342" s="108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>
      <c r="A343" s="108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>
      <c r="A344" s="108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>
      <c r="A345" s="108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>
      <c r="A346" s="108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>
      <c r="A347" s="108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>
      <c r="A348" s="108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>
      <c r="A349" s="108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>
      <c r="A350" s="108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>
      <c r="A351" s="108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>
      <c r="A352" s="108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>
      <c r="A353" s="108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>
      <c r="A354" s="108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>
      <c r="A355" s="108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>
      <c r="A356" s="108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>
      <c r="A357" s="108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>
      <c r="A358" s="108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>
      <c r="A359" s="108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>
      <c r="A360" s="108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>
      <c r="A361" s="108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>
      <c r="A362" s="108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>
      <c r="A363" s="108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>
      <c r="A364" s="108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>
      <c r="A365" s="108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>
      <c r="A366" s="108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>
      <c r="A367" s="108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>
      <c r="A368" s="108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>
      <c r="A369" s="108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>
      <c r="A370" s="108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>
      <c r="A371" s="108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>
      <c r="A372" s="108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>
      <c r="A373" s="108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>
      <c r="A374" s="108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>
      <c r="A375" s="108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>
      <c r="A376" s="108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>
      <c r="A377" s="108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>
      <c r="A378" s="108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>
      <c r="A379" s="108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>
      <c r="A380" s="108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>
      <c r="A381" s="108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>
      <c r="A382" s="108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>
      <c r="A383" s="108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>
      <c r="A384" s="108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>
      <c r="A385" s="108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>
      <c r="A386" s="108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>
      <c r="A387" s="108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>
      <c r="A388" s="108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>
      <c r="A389" s="108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>
      <c r="A390" s="108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>
      <c r="A391" s="108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>
      <c r="A392" s="108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>
      <c r="A393" s="108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>
      <c r="A394" s="108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>
      <c r="A395" s="108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>
      <c r="A396" s="108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>
      <c r="A397" s="108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>
      <c r="A398" s="108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>
      <c r="A399" s="108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>
      <c r="A400" s="108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>
      <c r="A401" s="108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>
      <c r="A402" s="108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>
      <c r="A403" s="108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>
      <c r="A404" s="108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>
      <c r="A405" s="108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>
      <c r="A406" s="108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>
      <c r="A407" s="108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>
      <c r="A408" s="108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>
      <c r="A409" s="108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>
      <c r="A410" s="108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>
      <c r="A411" s="108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>
      <c r="A412" s="108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>
      <c r="A413" s="108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>
      <c r="A414" s="108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>
      <c r="A415" s="108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>
      <c r="A416" s="108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>
      <c r="A417" s="108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>
      <c r="A418" s="108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>
      <c r="A419" s="108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>
      <c r="A420" s="108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>
      <c r="A421" s="108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>
      <c r="A422" s="108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>
      <c r="A423" s="108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>
      <c r="A424" s="108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>
      <c r="A425" s="108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>
      <c r="A426" s="108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>
      <c r="A427" s="108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>
      <c r="A428" s="108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>
      <c r="A429" s="108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>
      <c r="A430" s="108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>
      <c r="A431" s="108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>
      <c r="A432" s="108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>
      <c r="A433" s="108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>
      <c r="A434" s="108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>
      <c r="A435" s="108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>
      <c r="A436" s="108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>
      <c r="A437" s="108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>
      <c r="A438" s="108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>
      <c r="A439" s="108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>
      <c r="A440" s="108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>
      <c r="A441" s="108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>
      <c r="A442" s="108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>
      <c r="A443" s="108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>
      <c r="A444" s="108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>
      <c r="A445" s="108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>
      <c r="A446" s="108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>
      <c r="A447" s="108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>
      <c r="A448" s="108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>
      <c r="A449" s="108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>
      <c r="A450" s="108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>
      <c r="A451" s="108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>
      <c r="A452" s="108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>
      <c r="A453" s="108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>
      <c r="A454" s="108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>
      <c r="A455" s="108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>
      <c r="A456" s="108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>
      <c r="A457" s="108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>
      <c r="A458" s="108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>
      <c r="A459" s="108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>
      <c r="A460" s="108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>
      <c r="A461" s="108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>
      <c r="A462" s="108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>
      <c r="A463" s="108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>
      <c r="A464" s="108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>
      <c r="A465" s="108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>
      <c r="A466" s="108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>
      <c r="A467" s="108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>
      <c r="A468" s="108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>
      <c r="A469" s="108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>
      <c r="A470" s="108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>
      <c r="A471" s="108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>
      <c r="A472" s="108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>
      <c r="A473" s="108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>
      <c r="A474" s="108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>
      <c r="A475" s="108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>
      <c r="A476" s="108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>
      <c r="A477" s="108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>
      <c r="A478" s="108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>
      <c r="A479" s="108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>
      <c r="A480" s="108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>
      <c r="A481" s="108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>
      <c r="A482" s="108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>
      <c r="A483" s="108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>
      <c r="A484" s="108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>
      <c r="A485" s="108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>
      <c r="A486" s="108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>
      <c r="A487" s="108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>
      <c r="A488" s="108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>
      <c r="A489" s="108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>
      <c r="A490" s="108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>
      <c r="A491" s="108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>
      <c r="A492" s="108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>
      <c r="A493" s="108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>
      <c r="A494" s="108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>
      <c r="A495" s="108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>
      <c r="A496" s="108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>
      <c r="A497" s="108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>
      <c r="A498" s="108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>
      <c r="A499" s="108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>
      <c r="A500" s="108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>
      <c r="A501" s="108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>
      <c r="A502" s="108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>
      <c r="A503" s="108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>
      <c r="A504" s="108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>
      <c r="A505" s="108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>
      <c r="A506" s="108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>
      <c r="A507" s="108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>
      <c r="A508" s="108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>
      <c r="A509" s="108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>
      <c r="A510" s="108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>
      <c r="A511" s="108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>
      <c r="A512" s="108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>
      <c r="A513" s="108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>
      <c r="A514" s="108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>
      <c r="A515" s="108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>
      <c r="A516" s="108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>
      <c r="A517" s="108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>
      <c r="A518" s="108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>
      <c r="A519" s="108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>
      <c r="A520" s="108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>
      <c r="A521" s="108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>
      <c r="A522" s="108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>
      <c r="A523" s="108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>
      <c r="A524" s="108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>
      <c r="A525" s="108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>
      <c r="A526" s="108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>
      <c r="A527" s="108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>
      <c r="A528" s="108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>
      <c r="A529" s="108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>
      <c r="A530" s="108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>
      <c r="A531" s="108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>
      <c r="A532" s="108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>
      <c r="A533" s="108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>
      <c r="A534" s="108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>
      <c r="A535" s="108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>
      <c r="A536" s="108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>
      <c r="A537" s="108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>
      <c r="A538" s="108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>
      <c r="A539" s="108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>
      <c r="A540" s="108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>
      <c r="A541" s="108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>
      <c r="A542" s="108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>
      <c r="A543" s="108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>
      <c r="A544" s="108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>
      <c r="A545" s="108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>
      <c r="A546" s="108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>
      <c r="A547" s="108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>
      <c r="A548" s="108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>
      <c r="A549" s="108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>
      <c r="A550" s="108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>
      <c r="A551" s="108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>
      <c r="A552" s="108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>
      <c r="A553" s="108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>
      <c r="A554" s="108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>
      <c r="A555" s="108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>
      <c r="A556" s="108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>
      <c r="A557" s="108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>
      <c r="A558" s="108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>
      <c r="A559" s="108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>
      <c r="A560" s="108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>
      <c r="A561" s="108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>
      <c r="A562" s="108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>
      <c r="A563" s="108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>
      <c r="A564" s="108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>
      <c r="A565" s="108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>
      <c r="A566" s="108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>
      <c r="A567" s="108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>
      <c r="A568" s="108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>
      <c r="A569" s="108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>
      <c r="A570" s="108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>
      <c r="A571" s="108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>
      <c r="A572" s="108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>
      <c r="A573" s="108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>
      <c r="A574" s="108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>
      <c r="A575" s="108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>
      <c r="A576" s="108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>
      <c r="A577" s="108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>
      <c r="A578" s="108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>
      <c r="A579" s="108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>
      <c r="A580" s="108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>
      <c r="A581" s="108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>
      <c r="A582" s="108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>
      <c r="A583" s="108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>
      <c r="A584" s="108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>
      <c r="A585" s="108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>
      <c r="A586" s="108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>
      <c r="A587" s="108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>
      <c r="A588" s="108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>
      <c r="A589" s="108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>
      <c r="A590" s="108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>
      <c r="A591" s="108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>
      <c r="A592" s="108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>
      <c r="A593" s="108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>
      <c r="A594" s="108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>
      <c r="A595" s="108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>
      <c r="A596" s="108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>
      <c r="A597" s="108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>
      <c r="A598" s="108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>
      <c r="A599" s="108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>
      <c r="A600" s="108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>
      <c r="A601" s="108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>
      <c r="A602" s="108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>
      <c r="A603" s="108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>
      <c r="A604" s="108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>
      <c r="A605" s="108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>
      <c r="A606" s="108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>
      <c r="A607" s="108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>
      <c r="A608" s="108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>
      <c r="A609" s="108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>
      <c r="A610" s="108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>
      <c r="A611" s="108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>
      <c r="A612" s="108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>
      <c r="A613" s="108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>
      <c r="A614" s="108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>
      <c r="A615" s="108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>
      <c r="A616" s="108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>
      <c r="A617" s="108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>
      <c r="A618" s="108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>
      <c r="A619" s="108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>
      <c r="A620" s="108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>
      <c r="A621" s="108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>
      <c r="A622" s="108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>
      <c r="A623" s="108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>
      <c r="A624" s="108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>
      <c r="A625" s="108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>
      <c r="A626" s="108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>
      <c r="A627" s="108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>
      <c r="A628" s="108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>
      <c r="A629" s="108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>
      <c r="A630" s="108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>
      <c r="A631" s="108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>
      <c r="A632" s="108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>
      <c r="A633" s="108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>
      <c r="A634" s="108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>
      <c r="A635" s="108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>
      <c r="A636" s="108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>
      <c r="A637" s="108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>
      <c r="A638" s="108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>
      <c r="A639" s="108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>
      <c r="A640" s="108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>
      <c r="A641" s="108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>
      <c r="A642" s="108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>
      <c r="A643" s="108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>
      <c r="A644" s="108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>
      <c r="A645" s="108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>
      <c r="A646" s="108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>
      <c r="A647" s="108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>
      <c r="A648" s="108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>
      <c r="A649" s="108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>
      <c r="A650" s="108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>
      <c r="A651" s="108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>
      <c r="A652" s="108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>
      <c r="A653" s="108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>
      <c r="A654" s="108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>
      <c r="A655" s="108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>
      <c r="A656" s="108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>
      <c r="A657" s="108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>
      <c r="A658" s="108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>
      <c r="A659" s="108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>
      <c r="A660" s="108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>
      <c r="A661" s="108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>
      <c r="A662" s="108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>
      <c r="A663" s="108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>
      <c r="A664" s="108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>
      <c r="A665" s="108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>
      <c r="A666" s="108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>
      <c r="A667" s="108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>
      <c r="A668" s="108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>
      <c r="A669" s="108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>
      <c r="A670" s="108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>
      <c r="A671" s="108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>
      <c r="A672" s="108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>
      <c r="A673" s="108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>
      <c r="A674" s="108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>
      <c r="A675" s="108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>
      <c r="A676" s="108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>
      <c r="A677" s="108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>
      <c r="A678" s="108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>
      <c r="A679" s="108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>
      <c r="A680" s="108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>
      <c r="A681" s="108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>
      <c r="A682" s="108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>
      <c r="A683" s="108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>
      <c r="A684" s="108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>
      <c r="A685" s="108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>
      <c r="A686" s="108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>
      <c r="A687" s="108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>
      <c r="A688" s="108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>
      <c r="A689" s="108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>
      <c r="A690" s="108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>
      <c r="A691" s="108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>
      <c r="A692" s="108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>
      <c r="A693" s="108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>
      <c r="A694" s="108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>
      <c r="A695" s="108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>
      <c r="A696" s="108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>
      <c r="A697" s="108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>
      <c r="A698" s="108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>
      <c r="A699" s="108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>
      <c r="A700" s="108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>
      <c r="A701" s="108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>
      <c r="A702" s="108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>
      <c r="A703" s="108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>
      <c r="A704" s="108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>
      <c r="A705" s="108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>
      <c r="A706" s="108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>
      <c r="A707" s="108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>
      <c r="A708" s="108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>
      <c r="A709" s="108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>
      <c r="A710" s="108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>
      <c r="A711" s="108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>
      <c r="A712" s="108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>
      <c r="A713" s="108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>
      <c r="A714" s="108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>
      <c r="A715" s="108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>
      <c r="A716" s="108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>
      <c r="A717" s="108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>
      <c r="A718" s="108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>
      <c r="A719" s="108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>
      <c r="A720" s="108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>
      <c r="A721" s="108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>
      <c r="A722" s="108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>
      <c r="A723" s="108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>
      <c r="A724" s="108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>
      <c r="A725" s="108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>
      <c r="A726" s="108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>
      <c r="A727" s="108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>
      <c r="A728" s="108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>
      <c r="A729" s="108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>
      <c r="A730" s="108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>
      <c r="A731" s="108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>
      <c r="A732" s="108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>
      <c r="A733" s="108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>
      <c r="A734" s="108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>
      <c r="A735" s="108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>
      <c r="A736" s="108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>
      <c r="A737" s="108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>
      <c r="A738" s="108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>
      <c r="A739" s="108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>
      <c r="A740" s="108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>
      <c r="A741" s="108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>
      <c r="A742" s="108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>
      <c r="A743" s="108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>
      <c r="A744" s="108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>
      <c r="A745" s="108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>
      <c r="A746" s="108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>
      <c r="A747" s="108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>
      <c r="A748" s="108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>
      <c r="A749" s="108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>
      <c r="A750" s="108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>
      <c r="A751" s="108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>
      <c r="A752" s="108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>
      <c r="A753" s="108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>
      <c r="A754" s="108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>
      <c r="A755" s="108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>
      <c r="A756" s="108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>
      <c r="A757" s="108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>
      <c r="A758" s="108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>
      <c r="A759" s="108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>
      <c r="A760" s="108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>
      <c r="A761" s="108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>
      <c r="A762" s="108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>
      <c r="A763" s="108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>
      <c r="A764" s="108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>
      <c r="A765" s="108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>
      <c r="A766" s="108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>
      <c r="A767" s="108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>
      <c r="A768" s="108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>
      <c r="A769" s="108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>
      <c r="A770" s="108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>
      <c r="A771" s="108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>
      <c r="A772" s="108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>
      <c r="A773" s="108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>
      <c r="A774" s="108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>
      <c r="A775" s="108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>
      <c r="A776" s="108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>
      <c r="A777" s="108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>
      <c r="A778" s="108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>
      <c r="A779" s="108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>
      <c r="A780" s="108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>
      <c r="A781" s="108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>
      <c r="A782" s="108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>
      <c r="A783" s="108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>
      <c r="A784" s="108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>
      <c r="A785" s="108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>
      <c r="A786" s="108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>
      <c r="A787" s="108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>
      <c r="A788" s="108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>
      <c r="A789" s="108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>
      <c r="A790" s="108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>
      <c r="A791" s="108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>
      <c r="A792" s="108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>
      <c r="A793" s="108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>
      <c r="A794" s="108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>
      <c r="A795" s="108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>
      <c r="A796" s="108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>
      <c r="A797" s="108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>
      <c r="A798" s="108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>
      <c r="A799" s="108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>
      <c r="A800" s="108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>
      <c r="A801" s="108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>
      <c r="A802" s="108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>
      <c r="A803" s="108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>
      <c r="A804" s="108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>
      <c r="A805" s="108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>
      <c r="A806" s="108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>
      <c r="A807" s="108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>
      <c r="A808" s="108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>
      <c r="A809" s="108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>
      <c r="A810" s="108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>
      <c r="A811" s="108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>
      <c r="A812" s="108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>
      <c r="A813" s="108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>
      <c r="A814" s="108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>
      <c r="A815" s="108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>
      <c r="A816" s="108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>
      <c r="A817" s="108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>
      <c r="A818" s="108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>
      <c r="A819" s="108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>
      <c r="A820" s="108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>
      <c r="A821" s="108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>
      <c r="A822" s="108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>
      <c r="A823" s="108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>
      <c r="A824" s="108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>
      <c r="A825" s="108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>
      <c r="A826" s="108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>
      <c r="A827" s="108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>
      <c r="A828" s="108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>
      <c r="A829" s="108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>
      <c r="A830" s="108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>
      <c r="A831" s="108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>
      <c r="A832" s="108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>
      <c r="A833" s="108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>
      <c r="A834" s="108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>
      <c r="A835" s="108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>
      <c r="A836" s="108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>
      <c r="A837" s="108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>
      <c r="A838" s="108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>
      <c r="A839" s="108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>
      <c r="A840" s="108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>
      <c r="A841" s="108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>
      <c r="A842" s="108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>
      <c r="A843" s="108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>
      <c r="A844" s="108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>
      <c r="A845" s="108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>
      <c r="A846" s="108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>
      <c r="A847" s="108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>
      <c r="A848" s="108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>
      <c r="A849" s="108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>
      <c r="A850" s="108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>
      <c r="A851" s="108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>
      <c r="A852" s="108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>
      <c r="A853" s="108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>
      <c r="A854" s="108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>
      <c r="A855" s="108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>
      <c r="A856" s="108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>
      <c r="A857" s="108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>
      <c r="A858" s="108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>
      <c r="A859" s="108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>
      <c r="A860" s="108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>
      <c r="A861" s="108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>
      <c r="A862" s="108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>
      <c r="A863" s="108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>
      <c r="A864" s="108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>
      <c r="A865" s="108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>
      <c r="A866" s="108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>
      <c r="A867" s="108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>
      <c r="A868" s="108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>
      <c r="A869" s="108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>
      <c r="A870" s="108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>
      <c r="A871" s="108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>
      <c r="A872" s="108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>
      <c r="A873" s="108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>
      <c r="A874" s="108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>
      <c r="A875" s="108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>
      <c r="A876" s="108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>
      <c r="A877" s="108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>
      <c r="A878" s="108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>
      <c r="A879" s="108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>
      <c r="A880" s="108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>
      <c r="A881" s="108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>
      <c r="A882" s="108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>
      <c r="A883" s="108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>
      <c r="A884" s="108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>
      <c r="A885" s="108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>
      <c r="A886" s="108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>
      <c r="A887" s="108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>
      <c r="A888" s="108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>
      <c r="A889" s="108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>
      <c r="A890" s="108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>
      <c r="A891" s="108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>
      <c r="A892" s="108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>
      <c r="A893" s="108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>
      <c r="A894" s="108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>
      <c r="A895" s="108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>
      <c r="A896" s="108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>
      <c r="A897" s="108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>
      <c r="A898" s="108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>
      <c r="A899" s="108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>
      <c r="A900" s="108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>
      <c r="A901" s="108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>
      <c r="A902" s="108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>
      <c r="A903" s="108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>
      <c r="A904" s="108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>
      <c r="A905" s="108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>
      <c r="A906" s="108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>
      <c r="A907" s="108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>
      <c r="A908" s="108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>
      <c r="A909" s="108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>
      <c r="A910" s="108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>
      <c r="A911" s="108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>
      <c r="A912" s="108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>
      <c r="A913" s="108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>
      <c r="A914" s="108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>
      <c r="A915" s="108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>
      <c r="A916" s="108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>
      <c r="A917" s="108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>
      <c r="A918" s="108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>
      <c r="A919" s="108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>
      <c r="A920" s="108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>
      <c r="A921" s="108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>
      <c r="A922" s="108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>
      <c r="A923" s="108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>
      <c r="A924" s="108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>
      <c r="A925" s="108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>
      <c r="A926" s="108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>
      <c r="A927" s="108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>
      <c r="A928" s="108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>
      <c r="A929" s="108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>
      <c r="A930" s="108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>
      <c r="A931" s="108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>
      <c r="A932" s="108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>
      <c r="A933" s="108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>
      <c r="A934" s="108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>
      <c r="A935" s="108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>
      <c r="A936" s="108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>
      <c r="A937" s="108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>
      <c r="A938" s="108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>
      <c r="A939" s="108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>
      <c r="A940" s="108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>
      <c r="A941" s="108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>
      <c r="A942" s="108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>
      <c r="A943" s="108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>
      <c r="A944" s="108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>
      <c r="A945" s="108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>
      <c r="A946" s="108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>
      <c r="A947" s="108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>
      <c r="A948" s="108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>
      <c r="A949" s="108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>
      <c r="A950" s="108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>
      <c r="A951" s="108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>
      <c r="A952" s="108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>
      <c r="A953" s="108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>
      <c r="A954" s="108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>
      <c r="A955" s="108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>
      <c r="A956" s="108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>
      <c r="A957" s="108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>
      <c r="A958" s="108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>
      <c r="A959" s="108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>
      <c r="A960" s="108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>
      <c r="A961" s="108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>
      <c r="A962" s="108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>
      <c r="A963" s="108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>
      <c r="A964" s="108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>
      <c r="A965" s="108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>
      <c r="A966" s="108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>
      <c r="A967" s="108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>
      <c r="A968" s="108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>
      <c r="A969" s="108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>
      <c r="A970" s="108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>
      <c r="A971" s="108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>
      <c r="A972" s="108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>
      <c r="A973" s="108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>
      <c r="A974" s="108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>
      <c r="A975" s="108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>
      <c r="A976" s="108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>
      <c r="A977" s="108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>
      <c r="A978" s="108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>
      <c r="A979" s="108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>
      <c r="A980" s="108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>
      <c r="A981" s="108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>
      <c r="A982" s="108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>
      <c r="A983" s="108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>
      <c r="A984" s="108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>
      <c r="A985" s="108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>
      <c r="A986" s="108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>
      <c r="A987" s="108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>
      <c r="A988" s="108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>
      <c r="A989" s="108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>
      <c r="A990" s="108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>
      <c r="A991" s="108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>
      <c r="A992" s="108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>
      <c r="A993" s="108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>
      <c r="A994" s="108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>
      <c r="A995" s="108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>
      <c r="A996" s="108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>
      <c r="A997" s="108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>
      <c r="A998" s="108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>
      <c r="A999" s="108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>
      <c r="A1000" s="108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  <row r="1001">
      <c r="A1001" s="108"/>
      <c r="B1001" s="61"/>
      <c r="C1001" s="61"/>
      <c r="D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61"/>
      <c r="W1001" s="61"/>
      <c r="X1001" s="61"/>
      <c r="Y1001" s="61"/>
      <c r="Z1001" s="61"/>
    </row>
  </sheetData>
  <drawing r:id="rId1"/>
</worksheet>
</file>